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Modulo Iscrizioni" sheetId="1" r:id="rId1"/>
  </sheets>
  <externalReferences>
    <externalReference r:id="rId4"/>
  </externalReferences>
  <definedNames>
    <definedName name="_xlfn.COUNTIFS" hidden="1">#NAME?</definedName>
    <definedName name="Anno">'Modulo Iscrizioni'!$AE$5:$AF$5</definedName>
    <definedName name="_xlnm.Print_Area" localSheetId="0">'Modulo Iscrizioni'!$A$1:$AP$181</definedName>
    <definedName name="Categorie">'Modulo Iscrizioni'!$N$5:$AD$5</definedName>
    <definedName name="Sesso">'Modulo Iscrizioni'!$AG$5:$AI$5</definedName>
    <definedName name="_xlnm.Print_Titles" localSheetId="0">'Modulo Iscrizioni'!$6:$10</definedName>
    <definedName name="x">'[1]Modulo Iscrizioni'!$K$5:$AA$5</definedName>
    <definedName name="Z_6B2EDE81_1AB8_45F7_BAC6_DB4F9F41BEC1_.wvu.PrintArea" localSheetId="0" hidden="1">'Modulo Iscrizioni'!$A$3:$AP$79</definedName>
  </definedNames>
  <calcPr fullCalcOnLoad="1"/>
</workbook>
</file>

<file path=xl/comments1.xml><?xml version="1.0" encoding="utf-8"?>
<comments xmlns="http://schemas.openxmlformats.org/spreadsheetml/2006/main">
  <authors>
    <author>Cristian Roberti</author>
    <author>Windows XP</author>
  </authors>
  <commentList>
    <comment ref="A6" authorId="0">
      <text>
        <r>
          <rPr>
            <b/>
            <sz val="9"/>
            <rFont val="Tahoma"/>
            <family val="2"/>
          </rPr>
          <t>SEGNALA EVENTUALI INCONGRUENZE TRA CATEGORIA E ANNO DEGLI ATLETI INSERITI</t>
        </r>
      </text>
    </comment>
    <comment ref="K5" authorId="1">
      <text>
        <r>
          <rPr>
            <b/>
            <sz val="8"/>
            <rFont val="Tahoma"/>
            <family val="2"/>
          </rPr>
          <t>Inserire mese della Manifestazione in cifre</t>
        </r>
      </text>
    </comment>
    <comment ref="G7" authorId="1">
      <text>
        <r>
          <rPr>
            <b/>
            <sz val="10"/>
            <rFont val="Tahoma"/>
            <family val="2"/>
          </rPr>
          <t>SOLO parte
ALFABETICA</t>
        </r>
      </text>
    </comment>
    <comment ref="I7" authorId="1">
      <text>
        <r>
          <rPr>
            <b/>
            <sz val="10"/>
            <rFont val="Tahoma"/>
            <family val="2"/>
          </rPr>
          <t>solo parte NUMERICA</t>
        </r>
      </text>
    </comment>
    <comment ref="M5" authorId="0">
      <text>
        <r>
          <rPr>
            <b/>
            <sz val="9"/>
            <rFont val="Tahoma"/>
            <family val="2"/>
          </rPr>
          <t>TOTALE ATLETI
FUORI GARA</t>
        </r>
      </text>
    </comment>
  </commentList>
</comments>
</file>

<file path=xl/sharedStrings.xml><?xml version="1.0" encoding="utf-8"?>
<sst xmlns="http://schemas.openxmlformats.org/spreadsheetml/2006/main" count="487" uniqueCount="143">
  <si>
    <t>CODICE</t>
  </si>
  <si>
    <t>COGNOME</t>
  </si>
  <si>
    <t>NOME</t>
  </si>
  <si>
    <t>SESSO</t>
  </si>
  <si>
    <t>ANNO</t>
  </si>
  <si>
    <t>50SL</t>
  </si>
  <si>
    <t>100SL</t>
  </si>
  <si>
    <t>200SL</t>
  </si>
  <si>
    <t>50DO</t>
  </si>
  <si>
    <t>100DO</t>
  </si>
  <si>
    <t>50RA</t>
  </si>
  <si>
    <t>100RA</t>
  </si>
  <si>
    <t>50FA</t>
  </si>
  <si>
    <t>100FA</t>
  </si>
  <si>
    <t>200MX</t>
  </si>
  <si>
    <t>GARE</t>
  </si>
  <si>
    <t>PER</t>
  </si>
  <si>
    <t>ATLETA</t>
  </si>
  <si>
    <t>TOTALE</t>
  </si>
  <si>
    <t>CAT</t>
  </si>
  <si>
    <t>N°</t>
  </si>
  <si>
    <t>200FA</t>
  </si>
  <si>
    <t>↓ ↓ ↓ ↓ ↓</t>
  </si>
  <si>
    <t>Nome Società</t>
  </si>
  <si>
    <t>Codice Società</t>
  </si>
  <si>
    <t>NAZ</t>
  </si>
  <si>
    <t>100MX</t>
  </si>
  <si>
    <t>400SL</t>
  </si>
  <si>
    <t>800SL</t>
  </si>
  <si>
    <t>1500SL</t>
  </si>
  <si>
    <t>200DO</t>
  </si>
  <si>
    <t>200RA</t>
  </si>
  <si>
    <t>400MX</t>
  </si>
  <si>
    <t>F</t>
  </si>
  <si>
    <t>M</t>
  </si>
  <si>
    <t>25DO</t>
  </si>
  <si>
    <t>25FA</t>
  </si>
  <si>
    <t>25RA</t>
  </si>
  <si>
    <t>25SL</t>
  </si>
  <si>
    <t xml:space="preserve">Totale concorrenti    </t>
  </si>
  <si>
    <t>Fuori gara</t>
  </si>
  <si>
    <t>↓ ↓ ↓</t>
  </si>
  <si>
    <t>ECF</t>
  </si>
  <si>
    <t>EBF</t>
  </si>
  <si>
    <t>EAF</t>
  </si>
  <si>
    <t>RAF</t>
  </si>
  <si>
    <t>JUF</t>
  </si>
  <si>
    <t>CAF</t>
  </si>
  <si>
    <t>ASF</t>
  </si>
  <si>
    <t>ECM</t>
  </si>
  <si>
    <t>EBM</t>
  </si>
  <si>
    <t>EAM</t>
  </si>
  <si>
    <t>RAM</t>
  </si>
  <si>
    <t>JUM</t>
  </si>
  <si>
    <t>CAM</t>
  </si>
  <si>
    <t>ASM</t>
  </si>
  <si>
    <t>25F</t>
  </si>
  <si>
    <t>30F</t>
  </si>
  <si>
    <t>35F</t>
  </si>
  <si>
    <t>40F</t>
  </si>
  <si>
    <t>45F</t>
  </si>
  <si>
    <t>50F</t>
  </si>
  <si>
    <t>55F</t>
  </si>
  <si>
    <t>60F</t>
  </si>
  <si>
    <t>65F</t>
  </si>
  <si>
    <t>70F</t>
  </si>
  <si>
    <t>75F</t>
  </si>
  <si>
    <t>80F</t>
  </si>
  <si>
    <t>85F</t>
  </si>
  <si>
    <t>90F</t>
  </si>
  <si>
    <t>95F</t>
  </si>
  <si>
    <t>25M</t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</si>
  <si>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</si>
  <si>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</si>
  <si>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</si>
  <si>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</si>
  <si>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</si>
  <si>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</si>
  <si>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</si>
  <si>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</si>
  <si>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</si>
  <si>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75M</t>
  </si>
  <si>
    <t>80M</t>
  </si>
  <si>
    <t>85M</t>
  </si>
  <si>
    <t>90M</t>
  </si>
  <si>
    <t>95M</t>
  </si>
  <si>
    <t>AAF</t>
  </si>
  <si>
    <t>AAM</t>
  </si>
  <si>
    <t>NON MODIFICARE NE CANCELLARE QUESTE CELLE</t>
  </si>
  <si>
    <t xml:space="preserve"> ↓ ↓ ↓ ↓ ↓ ↓ ↓ ↓  ↓ ↓ ↓ ↓ ↓ ↓ ↓ ↓ </t>
  </si>
  <si>
    <t xml:space="preserve">↓ ↓ ↓ ↓ ↓ ↓ ↓  ↓ ↓ ↓ ↓↓ ↓ ↓ ↓ </t>
  </si>
  <si>
    <t>NASCONDERE QUESTE COLONNE PRIMA DI CONSEGNARE IL FILE ALL'ORGANIZZATORE</t>
  </si>
  <si>
    <t>NON MODIFICARE NE CANCELLARE</t>
  </si>
  <si>
    <t>Atleta</t>
  </si>
  <si>
    <t>RAGAZZI =&gt; RA</t>
  </si>
  <si>
    <t>JUNIORES =&gt; JU</t>
  </si>
  <si>
    <t>Eta'</t>
  </si>
  <si>
    <t>Verifica</t>
  </si>
  <si>
    <t>Cat \ Anno</t>
  </si>
  <si>
    <t>N° gare</t>
  </si>
  <si>
    <t>per atleta</t>
  </si>
  <si>
    <t>Anni / Categoria  atleta</t>
  </si>
  <si>
    <t>Categoria</t>
  </si>
  <si>
    <t>da</t>
  </si>
  <si>
    <t>a</t>
  </si>
  <si>
    <t>Codice</t>
  </si>
  <si>
    <t>Età \ Categorie</t>
  </si>
  <si>
    <t>Anno - Categorie</t>
  </si>
  <si>
    <t>Tabella categorie per controlli</t>
  </si>
  <si>
    <t>CA  --&gt;
TE  --&gt;
GO --&gt;
RIE --&gt;</t>
  </si>
  <si>
    <t>SEF</t>
  </si>
  <si>
    <t>SEM</t>
  </si>
  <si>
    <t>↓ ↓ ↓ ↓ ↓ ↓ ↓ ↓ ↓ ↓ ↓ ↓ ↓ ↓ ↓ ↓ ↓ ↓ ↓ ↓ ↓ ↓ ↓ ↓ ↓ ↓ ↓ ↓ ↓ ↓ ↓ ↓ ↓ ↓ ↓ ↓ ↓ ↓ ↓ ↓ ↓ ↓ ↓ ↓ ↓ ↓ ↓ ↓ ↓ Riepilogo concorrenti per singola gara  ↓ ↓ ↓ ↓ ↓ ↓ ↓ ↓ ↓ ↓ ↓ ↓ ↓ ↓ ↓ ↓ ↓ ↓ ↓ ↓ ↓ ↓ ↓ ↓ ↓ ↓ ↓ ↓ ↓ ↓ ↓ ↓ ↓ ↓ ↓ ↓ ↓ ↓ ↓ ↓ ↓ ↓ ↓ ↓ ↓ ↓ ↓ ↓</t>
  </si>
  <si>
    <t>1) Compilare tutto con caratteri MAIUSCOLI; 2) Il codice atleta e di società con la parte alfabetica a sinistra e la parte numerica a destra</t>
  </si>
  <si>
    <t xml:space="preserve">3) l'anno di nascita con 4 cifre. 4)La nazionalità con 3 caretteri (Es:ITA). </t>
  </si>
  <si>
    <t>5) TEMPI: inserire solo i numeri senza SEGNI (es:23"45=&gt;2345 oppure 1'34"00=&gt;13400).</t>
  </si>
  <si>
    <t xml:space="preserve"> 6) Senza tempo inserire "ST" e confermare. 7) Per FUORI GARA inserire "FG" nella colonna.</t>
  </si>
  <si>
    <t>RA</t>
  </si>
  <si>
    <t>JU</t>
  </si>
  <si>
    <t xml:space="preserve"> ↓ ↓ ↓ ↓ ↓ ↓ ↓</t>
  </si>
  <si>
    <t>↓ ↓ ↓ ↓ ↓ ↓ ↓ ↓ ↓ ↓ ↓ ↓ ↓ ↓ ↓ ↓</t>
  </si>
  <si>
    <t>Conteggio CATEGORIE concorrenti</t>
  </si>
  <si>
    <t>4x50SL</t>
  </si>
  <si>
    <t>4x100SL</t>
  </si>
  <si>
    <t>4x50MX</t>
  </si>
  <si>
    <t>4x100MX</t>
  </si>
  <si>
    <t>4x25MX</t>
  </si>
  <si>
    <t>Totale atleti Gara</t>
  </si>
  <si>
    <r>
      <rPr>
        <b/>
        <sz val="10"/>
        <color indexed="10"/>
        <rFont val="Arial"/>
        <family val="2"/>
      </rPr>
      <t>MODIFICARE SOLO SE NECESSARIO</t>
    </r>
    <r>
      <rPr>
        <sz val="10"/>
        <rFont val="Arial"/>
        <family val="0"/>
      </rPr>
      <t xml:space="preserve">
DA "</t>
    </r>
    <r>
      <rPr>
        <b/>
        <sz val="14"/>
        <color indexed="10"/>
        <rFont val="Arial"/>
        <family val="2"/>
      </rPr>
      <t>AV11</t>
    </r>
    <r>
      <rPr>
        <sz val="10"/>
        <rFont val="Arial"/>
        <family val="0"/>
      </rPr>
      <t>" A "</t>
    </r>
    <r>
      <rPr>
        <b/>
        <sz val="14"/>
        <color indexed="10"/>
        <rFont val="Arial"/>
        <family val="2"/>
      </rPr>
      <t>AX62</t>
    </r>
    <r>
      <rPr>
        <sz val="10"/>
        <rFont val="Arial"/>
        <family val="0"/>
      </rPr>
      <t>"</t>
    </r>
  </si>
  <si>
    <t>AS</t>
  </si>
  <si>
    <t>Anno di riferimento - NON MODIFICARE --&gt;</t>
  </si>
  <si>
    <t>CADETTI - SENIORES =&gt; AS</t>
  </si>
  <si>
    <t>EA</t>
  </si>
  <si>
    <t>ESORDIENTI A =&gt; EA</t>
  </si>
  <si>
    <t>Staffette</t>
  </si>
  <si>
    <t xml:space="preserve">VERIFICARE
 DATI DEI CAMPI COLORATI </t>
  </si>
  <si>
    <t>Nome e Numero Ref Società</t>
  </si>
  <si>
    <t>6x50SL</t>
  </si>
  <si>
    <t>CODICE FISCALE</t>
  </si>
  <si>
    <t>CODGARA</t>
  </si>
  <si>
    <t>AICS_S_20200916110524267</t>
  </si>
  <si>
    <t>CODeventoaics</t>
  </si>
  <si>
    <t>AICS_G_20200916110905523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</si>
</sst>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#\'00\&quot;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2"/>
      <color indexed="62"/>
      <name val="Arial"/>
      <family val="2"/>
    </font>
    <font>
      <sz val="8"/>
      <color indexed="56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sz val="11"/>
      <color indexed="56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50"/>
      <name val="Arial"/>
      <family val="2"/>
    </font>
    <font>
      <b/>
      <sz val="9"/>
      <color indexed="50"/>
      <name val="Arial"/>
      <family val="2"/>
    </font>
    <font>
      <b/>
      <sz val="10"/>
      <color indexed="51"/>
      <name val="Arial"/>
      <family val="2"/>
    </font>
    <font>
      <b/>
      <sz val="14"/>
      <name val="Arial"/>
      <family val="2"/>
    </font>
    <font>
      <b/>
      <sz val="14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9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ck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62"/>
      </left>
      <right style="thin"/>
      <top style="dashDotDot">
        <color indexed="62"/>
      </top>
      <bottom style="thin"/>
    </border>
    <border>
      <left style="thin">
        <color indexed="62"/>
      </left>
      <right style="dashed">
        <color indexed="62"/>
      </right>
      <top style="thin">
        <color indexed="62"/>
      </top>
      <bottom style="thin">
        <color indexed="62"/>
      </bottom>
    </border>
    <border>
      <left style="dashed">
        <color indexed="62"/>
      </left>
      <right style="dashed">
        <color indexed="62"/>
      </right>
      <top style="thin">
        <color indexed="62"/>
      </top>
      <bottom style="thin">
        <color indexed="62"/>
      </bottom>
    </border>
    <border>
      <left style="dashed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dotted">
        <color indexed="62"/>
      </left>
      <right style="dotted">
        <color indexed="62"/>
      </right>
      <top style="thin">
        <color indexed="62"/>
      </top>
      <bottom style="thin">
        <color indexed="62"/>
      </bottom>
    </border>
    <border>
      <left style="dotted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n"/>
      <right style="thin">
        <color indexed="62"/>
      </right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/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dashed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n">
        <color indexed="56"/>
      </left>
      <right style="dashed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dashed">
        <color indexed="56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ashed">
        <color indexed="56"/>
      </right>
      <top>
        <color indexed="63"/>
      </top>
      <bottom style="thin">
        <color indexed="56"/>
      </bottom>
    </border>
    <border>
      <left style="thick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>
        <color indexed="63"/>
      </right>
      <top style="thin"/>
      <bottom style="thin">
        <color indexed="62"/>
      </bottom>
    </border>
    <border>
      <left style="dashed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>
        <color indexed="62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2"/>
      </right>
      <top style="medium">
        <color indexed="56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/>
    </border>
    <border>
      <left>
        <color indexed="63"/>
      </left>
      <right style="thin">
        <color indexed="62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41" fillId="31" borderId="0" applyNumberFormat="0" applyBorder="0" applyAlignment="0" applyProtection="0"/>
    <xf numFmtId="0" fontId="5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72" fontId="1" fillId="0" borderId="0" xfId="0" applyNumberFormat="1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33" borderId="30" xfId="0" applyFont="1" applyFill="1" applyBorder="1" applyAlignment="1" applyProtection="1">
      <alignment horizontal="center" vertical="center" wrapText="1"/>
      <protection hidden="1"/>
    </xf>
    <xf numFmtId="0" fontId="14" fillId="33" borderId="31" xfId="0" applyFont="1" applyFill="1" applyBorder="1" applyAlignment="1" applyProtection="1">
      <alignment horizontal="center" vertical="center" wrapText="1"/>
      <protection hidden="1"/>
    </xf>
    <xf numFmtId="0" fontId="14" fillId="33" borderId="32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13" xfId="0" applyNumberFormat="1" applyBorder="1" applyAlignment="1" applyProtection="1">
      <alignment/>
      <protection hidden="1"/>
    </xf>
    <xf numFmtId="1" fontId="0" fillId="0" borderId="33" xfId="0" applyNumberFormat="1" applyBorder="1" applyAlignment="1" applyProtection="1">
      <alignment/>
      <protection hidden="1"/>
    </xf>
    <xf numFmtId="49" fontId="2" fillId="0" borderId="34" xfId="0" applyNumberFormat="1" applyFont="1" applyFill="1" applyBorder="1" applyAlignment="1" applyProtection="1">
      <alignment horizontal="right" vertical="center"/>
      <protection locked="0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1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72" fontId="1" fillId="0" borderId="36" xfId="0" applyNumberFormat="1" applyFont="1" applyBorder="1" applyAlignment="1" applyProtection="1">
      <alignment vertical="center"/>
      <protection locked="0"/>
    </xf>
    <xf numFmtId="172" fontId="1" fillId="0" borderId="37" xfId="0" applyNumberFormat="1" applyFont="1" applyBorder="1" applyAlignment="1" applyProtection="1">
      <alignment vertical="center"/>
      <protection locked="0"/>
    </xf>
    <xf numFmtId="172" fontId="1" fillId="0" borderId="38" xfId="0" applyNumberFormat="1" applyFont="1" applyBorder="1" applyAlignment="1" applyProtection="1">
      <alignment vertical="center"/>
      <protection locked="0"/>
    </xf>
    <xf numFmtId="172" fontId="1" fillId="0" borderId="39" xfId="0" applyNumberFormat="1" applyFont="1" applyBorder="1" applyAlignment="1" applyProtection="1">
      <alignment vertical="center"/>
      <protection locked="0"/>
    </xf>
    <xf numFmtId="49" fontId="3" fillId="33" borderId="35" xfId="0" applyNumberFormat="1" applyFont="1" applyFill="1" applyBorder="1" applyAlignment="1" applyProtection="1">
      <alignment horizontal="left" vertical="center"/>
      <protection locked="0"/>
    </xf>
    <xf numFmtId="1" fontId="3" fillId="33" borderId="36" xfId="0" applyNumberFormat="1" applyFont="1" applyFill="1" applyBorder="1" applyAlignment="1" applyProtection="1">
      <alignment horizontal="left" vertical="center"/>
      <protection locked="0"/>
    </xf>
    <xf numFmtId="49" fontId="3" fillId="33" borderId="36" xfId="0" applyNumberFormat="1" applyFont="1" applyFill="1" applyBorder="1" applyAlignment="1" applyProtection="1">
      <alignment horizontal="left" vertical="center"/>
      <protection locked="0"/>
    </xf>
    <xf numFmtId="49" fontId="3" fillId="33" borderId="36" xfId="0" applyNumberFormat="1" applyFont="1" applyFill="1" applyBorder="1" applyAlignment="1" applyProtection="1">
      <alignment horizontal="center" vertical="center"/>
      <protection locked="0"/>
    </xf>
    <xf numFmtId="1" fontId="3" fillId="33" borderId="36" xfId="0" applyNumberFormat="1" applyFont="1" applyFill="1" applyBorder="1" applyAlignment="1" applyProtection="1">
      <alignment horizontal="center" vertical="center"/>
      <protection locked="0"/>
    </xf>
    <xf numFmtId="172" fontId="1" fillId="33" borderId="36" xfId="0" applyNumberFormat="1" applyFont="1" applyFill="1" applyBorder="1" applyAlignment="1" applyProtection="1">
      <alignment vertical="center"/>
      <protection locked="0"/>
    </xf>
    <xf numFmtId="172" fontId="1" fillId="33" borderId="37" xfId="0" applyNumberFormat="1" applyFont="1" applyFill="1" applyBorder="1" applyAlignment="1" applyProtection="1">
      <alignment vertical="center"/>
      <protection locked="0"/>
    </xf>
    <xf numFmtId="172" fontId="1" fillId="33" borderId="38" xfId="0" applyNumberFormat="1" applyFont="1" applyFill="1" applyBorder="1" applyAlignment="1" applyProtection="1">
      <alignment vertical="center"/>
      <protection locked="0"/>
    </xf>
    <xf numFmtId="172" fontId="1" fillId="33" borderId="39" xfId="0" applyNumberFormat="1" applyFont="1" applyFill="1" applyBorder="1" applyAlignment="1" applyProtection="1">
      <alignment vertical="center"/>
      <protection locked="0"/>
    </xf>
    <xf numFmtId="0" fontId="5" fillId="34" borderId="40" xfId="0" applyFont="1" applyFill="1" applyBorder="1" applyAlignment="1" applyProtection="1">
      <alignment horizontal="right" vertical="center"/>
      <protection hidden="1"/>
    </xf>
    <xf numFmtId="0" fontId="5" fillId="34" borderId="41" xfId="0" applyFont="1" applyFill="1" applyBorder="1" applyAlignment="1" applyProtection="1">
      <alignment horizontal="right" vertical="center"/>
      <protection hidden="1"/>
    </xf>
    <xf numFmtId="0" fontId="6" fillId="34" borderId="42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justify" wrapText="1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1" fontId="6" fillId="34" borderId="45" xfId="0" applyNumberFormat="1" applyFont="1" applyFill="1" applyBorder="1" applyAlignment="1" applyProtection="1">
      <alignment horizontal="center" vertical="center"/>
      <protection hidden="1"/>
    </xf>
    <xf numFmtId="1" fontId="6" fillId="34" borderId="46" xfId="0" applyNumberFormat="1" applyFont="1" applyFill="1" applyBorder="1" applyAlignment="1" applyProtection="1">
      <alignment horizontal="center" vertical="center"/>
      <protection hidden="1"/>
    </xf>
    <xf numFmtId="172" fontId="6" fillId="34" borderId="44" xfId="0" applyNumberFormat="1" applyFont="1" applyFill="1" applyBorder="1" applyAlignment="1" applyProtection="1">
      <alignment horizontal="center" vertical="center"/>
      <protection hidden="1"/>
    </xf>
    <xf numFmtId="172" fontId="6" fillId="34" borderId="47" xfId="0" applyNumberFormat="1" applyFont="1" applyFill="1" applyBorder="1" applyAlignment="1" applyProtection="1">
      <alignment horizontal="center" vertical="center"/>
      <protection hidden="1"/>
    </xf>
    <xf numFmtId="172" fontId="6" fillId="34" borderId="48" xfId="0" applyNumberFormat="1" applyFont="1" applyFill="1" applyBorder="1" applyAlignment="1" applyProtection="1">
      <alignment horizontal="center" vertical="center"/>
      <protection hidden="1"/>
    </xf>
    <xf numFmtId="172" fontId="6" fillId="34" borderId="49" xfId="0" applyNumberFormat="1" applyFont="1" applyFill="1" applyBorder="1" applyAlignment="1" applyProtection="1">
      <alignment horizontal="center" vertical="center"/>
      <protection hidden="1"/>
    </xf>
    <xf numFmtId="172" fontId="5" fillId="34" borderId="44" xfId="0" applyNumberFormat="1" applyFont="1" applyFill="1" applyBorder="1" applyAlignment="1" applyProtection="1">
      <alignment horizontal="left" vertical="center"/>
      <protection hidden="1"/>
    </xf>
    <xf numFmtId="0" fontId="2" fillId="34" borderId="44" xfId="0" applyNumberFormat="1" applyFont="1" applyFill="1" applyBorder="1" applyAlignment="1" applyProtection="1">
      <alignment horizontal="center" vertical="center"/>
      <protection hidden="1"/>
    </xf>
    <xf numFmtId="0" fontId="2" fillId="34" borderId="50" xfId="0" applyNumberFormat="1" applyFont="1" applyFill="1" applyBorder="1" applyAlignment="1" applyProtection="1">
      <alignment horizontal="center" vertical="center"/>
      <protection hidden="1"/>
    </xf>
    <xf numFmtId="0" fontId="0" fillId="34" borderId="51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33" borderId="20" xfId="0" applyFont="1" applyFill="1" applyBorder="1" applyAlignment="1" applyProtection="1">
      <alignment horizontal="center"/>
      <protection hidden="1"/>
    </xf>
    <xf numFmtId="0" fontId="13" fillId="33" borderId="21" xfId="0" applyFont="1" applyFill="1" applyBorder="1" applyAlignment="1" applyProtection="1">
      <alignment horizontal="center"/>
      <protection hidden="1"/>
    </xf>
    <xf numFmtId="0" fontId="13" fillId="33" borderId="1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34" borderId="41" xfId="0" applyFont="1" applyFill="1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center" shrinkToFit="1"/>
      <protection hidden="1"/>
    </xf>
    <xf numFmtId="0" fontId="16" fillId="33" borderId="31" xfId="0" applyFont="1" applyFill="1" applyBorder="1" applyAlignment="1" applyProtection="1">
      <alignment horizontal="center" vertical="top" shrinkToFit="1"/>
      <protection hidden="1"/>
    </xf>
    <xf numFmtId="0" fontId="21" fillId="34" borderId="0" xfId="0" applyFont="1" applyFill="1" applyBorder="1" applyAlignment="1" applyProtection="1">
      <alignment horizontal="center" vertical="justify"/>
      <protection hidden="1"/>
    </xf>
    <xf numFmtId="0" fontId="16" fillId="0" borderId="23" xfId="0" applyFont="1" applyBorder="1" applyAlignment="1" applyProtection="1">
      <alignment horizontal="center" shrinkToFit="1"/>
      <protection hidden="1"/>
    </xf>
    <xf numFmtId="0" fontId="16" fillId="0" borderId="0" xfId="0" applyFont="1" applyBorder="1" applyAlignment="1" applyProtection="1">
      <alignment horizontal="center" shrinkToFit="1"/>
      <protection hidden="1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19" fillId="33" borderId="52" xfId="0" applyFont="1" applyFill="1" applyBorder="1" applyAlignment="1" applyProtection="1">
      <alignment horizontal="center" vertical="center" wrapText="1"/>
      <protection hidden="1"/>
    </xf>
    <xf numFmtId="0" fontId="24" fillId="33" borderId="53" xfId="0" applyFont="1" applyFill="1" applyBorder="1" applyAlignment="1" applyProtection="1">
      <alignment horizontal="center" vertical="top" wrapText="1"/>
      <protection hidden="1"/>
    </xf>
    <xf numFmtId="0" fontId="19" fillId="33" borderId="53" xfId="0" applyFont="1" applyFill="1" applyBorder="1" applyAlignment="1" applyProtection="1">
      <alignment horizontal="center" vertical="top" wrapText="1"/>
      <protection hidden="1"/>
    </xf>
    <xf numFmtId="1" fontId="19" fillId="33" borderId="53" xfId="0" applyNumberFormat="1" applyFont="1" applyFill="1" applyBorder="1" applyAlignment="1" applyProtection="1">
      <alignment horizontal="center" vertical="top" wrapText="1"/>
      <protection hidden="1"/>
    </xf>
    <xf numFmtId="0" fontId="11" fillId="35" borderId="53" xfId="0" applyFont="1" applyFill="1" applyBorder="1" applyAlignment="1" applyProtection="1">
      <alignment horizontal="center" vertical="top" wrapText="1"/>
      <protection hidden="1"/>
    </xf>
    <xf numFmtId="0" fontId="24" fillId="34" borderId="53" xfId="0" applyFont="1" applyFill="1" applyBorder="1" applyAlignment="1" applyProtection="1">
      <alignment horizontal="center" vertical="top" wrapText="1"/>
      <protection hidden="1"/>
    </xf>
    <xf numFmtId="0" fontId="25" fillId="23" borderId="53" xfId="0" applyFont="1" applyFill="1" applyBorder="1" applyAlignment="1" applyProtection="1">
      <alignment horizontal="center" vertical="top" wrapText="1"/>
      <protection hidden="1"/>
    </xf>
    <xf numFmtId="0" fontId="24" fillId="36" borderId="53" xfId="0" applyFont="1" applyFill="1" applyBorder="1" applyAlignment="1" applyProtection="1">
      <alignment horizontal="center" vertical="top" wrapText="1"/>
      <protection hidden="1"/>
    </xf>
    <xf numFmtId="0" fontId="24" fillId="23" borderId="53" xfId="0" applyFont="1" applyFill="1" applyBorder="1" applyAlignment="1" applyProtection="1">
      <alignment horizontal="center" vertical="top" wrapText="1"/>
      <protection hidden="1"/>
    </xf>
    <xf numFmtId="0" fontId="24" fillId="35" borderId="53" xfId="0" applyFont="1" applyFill="1" applyBorder="1" applyAlignment="1" applyProtection="1">
      <alignment horizontal="center" vertical="top" wrapText="1"/>
      <protection hidden="1"/>
    </xf>
    <xf numFmtId="0" fontId="24" fillId="33" borderId="54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2" fillId="34" borderId="41" xfId="0" applyFont="1" applyFill="1" applyBorder="1" applyAlignment="1" applyProtection="1">
      <alignment horizontal="center" vertical="center"/>
      <protection hidden="1"/>
    </xf>
    <xf numFmtId="0" fontId="16" fillId="33" borderId="55" xfId="0" applyFont="1" applyFill="1" applyBorder="1" applyAlignment="1" applyProtection="1">
      <alignment horizontal="center" shrinkToFit="1"/>
      <protection hidden="1"/>
    </xf>
    <xf numFmtId="0" fontId="16" fillId="33" borderId="0" xfId="0" applyFont="1" applyFill="1" applyBorder="1" applyAlignment="1" applyProtection="1">
      <alignment horizontal="center" shrinkToFit="1"/>
      <protection hidden="1"/>
    </xf>
    <xf numFmtId="0" fontId="16" fillId="33" borderId="26" xfId="0" applyFont="1" applyFill="1" applyBorder="1" applyAlignment="1" applyProtection="1">
      <alignment horizontal="center" shrinkToFi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28" xfId="0" applyFont="1" applyFill="1" applyBorder="1" applyAlignment="1" applyProtection="1">
      <alignment horizontal="center" vertical="center" wrapText="1"/>
      <protection hidden="1"/>
    </xf>
    <xf numFmtId="0" fontId="17" fillId="33" borderId="56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5" fillId="34" borderId="41" xfId="0" applyFont="1" applyFill="1" applyBorder="1" applyAlignment="1" applyProtection="1">
      <alignment horizontal="left" vertical="center"/>
      <protection hidden="1"/>
    </xf>
    <xf numFmtId="0" fontId="4" fillId="34" borderId="41" xfId="0" applyFont="1" applyFill="1" applyBorder="1" applyAlignment="1" applyProtection="1">
      <alignment horizontal="center" vertical="center"/>
      <protection hidden="1"/>
    </xf>
    <xf numFmtId="0" fontId="16" fillId="33" borderId="57" xfId="0" applyFont="1" applyFill="1" applyBorder="1" applyAlignment="1" applyProtection="1">
      <alignment horizontal="center" vertical="top" shrinkToFit="1"/>
      <protection hidden="1"/>
    </xf>
    <xf numFmtId="0" fontId="16" fillId="33" borderId="31" xfId="0" applyFont="1" applyFill="1" applyBorder="1" applyAlignment="1" applyProtection="1">
      <alignment horizontal="center" vertical="top" shrinkToFit="1"/>
      <protection hidden="1"/>
    </xf>
    <xf numFmtId="0" fontId="16" fillId="0" borderId="58" xfId="0" applyFont="1" applyBorder="1" applyAlignment="1" applyProtection="1">
      <alignment horizontal="center" vertical="distributed" wrapText="1"/>
      <protection hidden="1"/>
    </xf>
    <xf numFmtId="0" fontId="16" fillId="0" borderId="59" xfId="0" applyFont="1" applyBorder="1" applyAlignment="1" applyProtection="1">
      <alignment horizontal="center" vertical="distributed"/>
      <protection hidden="1"/>
    </xf>
    <xf numFmtId="0" fontId="16" fillId="0" borderId="60" xfId="0" applyFont="1" applyBorder="1" applyAlignment="1" applyProtection="1">
      <alignment horizontal="center" vertical="distributed"/>
      <protection hidden="1"/>
    </xf>
    <xf numFmtId="0" fontId="16" fillId="0" borderId="61" xfId="0" applyFont="1" applyBorder="1" applyAlignment="1" applyProtection="1">
      <alignment horizontal="center" vertical="distributed"/>
      <protection hidden="1"/>
    </xf>
    <xf numFmtId="0" fontId="16" fillId="0" borderId="62" xfId="0" applyFont="1" applyBorder="1" applyAlignment="1" applyProtection="1">
      <alignment horizontal="center" vertical="distributed"/>
      <protection hidden="1"/>
    </xf>
    <xf numFmtId="0" fontId="16" fillId="0" borderId="63" xfId="0" applyFont="1" applyBorder="1" applyAlignment="1" applyProtection="1">
      <alignment horizontal="center" vertical="distributed"/>
      <protection hidden="1"/>
    </xf>
    <xf numFmtId="0" fontId="21" fillId="34" borderId="51" xfId="0" applyFont="1" applyFill="1" applyBorder="1" applyAlignment="1" applyProtection="1">
      <alignment horizontal="center" vertical="justify" wrapText="1"/>
      <protection hidden="1"/>
    </xf>
    <xf numFmtId="0" fontId="21" fillId="34" borderId="0" xfId="0" applyFont="1" applyFill="1" applyBorder="1" applyAlignment="1" applyProtection="1">
      <alignment horizontal="center" vertical="justify"/>
      <protection hidden="1"/>
    </xf>
    <xf numFmtId="0" fontId="21" fillId="34" borderId="51" xfId="0" applyFont="1" applyFill="1" applyBorder="1" applyAlignment="1" applyProtection="1">
      <alignment horizontal="center" vertical="justify"/>
      <protection hidden="1"/>
    </xf>
    <xf numFmtId="0" fontId="22" fillId="34" borderId="64" xfId="0" applyFont="1" applyFill="1" applyBorder="1" applyAlignment="1" applyProtection="1">
      <alignment horizontal="center" vertical="center"/>
      <protection hidden="1"/>
    </xf>
    <xf numFmtId="0" fontId="22" fillId="34" borderId="65" xfId="0" applyFont="1" applyFill="1" applyBorder="1" applyAlignment="1" applyProtection="1">
      <alignment horizontal="center" vertical="center"/>
      <protection hidden="1"/>
    </xf>
    <xf numFmtId="0" fontId="16" fillId="0" borderId="66" xfId="0" applyFont="1" applyBorder="1" applyAlignment="1" applyProtection="1">
      <alignment horizontal="center" shrinkToFit="1"/>
      <protection hidden="1"/>
    </xf>
    <xf numFmtId="0" fontId="16" fillId="0" borderId="23" xfId="0" applyFont="1" applyBorder="1" applyAlignment="1" applyProtection="1">
      <alignment horizontal="center" shrinkToFit="1"/>
      <protection hidden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justify" wrapText="1"/>
      <protection hidden="1"/>
    </xf>
    <xf numFmtId="0" fontId="0" fillId="0" borderId="21" xfId="0" applyBorder="1" applyAlignment="1">
      <alignment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Border="1" applyAlignment="1" applyProtection="1">
      <alignment horizontal="center" shrinkToFit="1"/>
      <protection hidden="1"/>
    </xf>
    <xf numFmtId="0" fontId="16" fillId="0" borderId="0" xfId="0" applyFont="1" applyBorder="1" applyAlignment="1" applyProtection="1">
      <alignment horizontal="center" shrinkToFit="1"/>
      <protection hidden="1"/>
    </xf>
    <xf numFmtId="0" fontId="16" fillId="0" borderId="26" xfId="0" applyFont="1" applyBorder="1" applyAlignment="1" applyProtection="1">
      <alignment horizontal="center" shrinkToFit="1"/>
      <protection hidden="1"/>
    </xf>
    <xf numFmtId="49" fontId="2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0" borderId="68" xfId="0" applyNumberFormat="1" applyFont="1" applyFill="1" applyBorder="1" applyAlignment="1" applyProtection="1">
      <alignment horizontal="center" vertical="center"/>
      <protection locked="0"/>
    </xf>
    <xf numFmtId="49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7" fillId="34" borderId="70" xfId="0" applyFont="1" applyFill="1" applyBorder="1" applyAlignment="1" applyProtection="1">
      <alignment horizontal="center" vertical="center"/>
      <protection hidden="1"/>
    </xf>
    <xf numFmtId="0" fontId="7" fillId="34" borderId="71" xfId="0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7" fillId="34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 shrinkToFit="1"/>
      <protection hidden="1"/>
    </xf>
    <xf numFmtId="0" fontId="14" fillId="0" borderId="7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4" fillId="0" borderId="73" xfId="0" applyFont="1" applyBorder="1" applyAlignment="1" applyProtection="1">
      <alignment horizontal="center" vertical="center" shrinkToFit="1"/>
      <protection hidden="1"/>
    </xf>
    <xf numFmtId="0" fontId="14" fillId="33" borderId="0" xfId="0" applyFont="1" applyFill="1" applyBorder="1" applyAlignment="1" applyProtection="1">
      <alignment horizontal="center" vertical="center" shrinkToFit="1"/>
      <protection hidden="1"/>
    </xf>
    <xf numFmtId="0" fontId="14" fillId="33" borderId="73" xfId="0" applyFont="1" applyFill="1" applyBorder="1" applyAlignment="1" applyProtection="1">
      <alignment horizontal="center" vertical="center" shrinkToFit="1"/>
      <protection hidden="1"/>
    </xf>
    <xf numFmtId="0" fontId="14" fillId="33" borderId="31" xfId="0" applyFont="1" applyFill="1" applyBorder="1" applyAlignment="1" applyProtection="1">
      <alignment horizontal="center" vertical="center" shrinkToFit="1"/>
      <protection hidden="1"/>
    </xf>
    <xf numFmtId="0" fontId="14" fillId="33" borderId="74" xfId="0" applyFont="1" applyFill="1" applyBorder="1" applyAlignment="1" applyProtection="1">
      <alignment horizontal="center" vertical="center" shrinkToFit="1"/>
      <protection hidden="1"/>
    </xf>
    <xf numFmtId="0" fontId="15" fillId="33" borderId="0" xfId="0" applyFont="1" applyFill="1" applyAlignment="1" applyProtection="1">
      <alignment horizont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20" xfId="0" applyFont="1" applyFill="1" applyBorder="1" applyAlignment="1" applyProtection="1">
      <alignment horizontal="center" vertical="center" wrapText="1"/>
      <protection hidden="1"/>
    </xf>
    <xf numFmtId="0" fontId="17" fillId="33" borderId="21" xfId="0" applyFont="1" applyFill="1" applyBorder="1" applyAlignment="1" applyProtection="1">
      <alignment horizontal="center" vertical="center" wrapText="1"/>
      <protection hidden="1"/>
    </xf>
    <xf numFmtId="0" fontId="17" fillId="33" borderId="19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23" fillId="33" borderId="12" xfId="0" applyFont="1" applyFill="1" applyBorder="1" applyAlignment="1" applyProtection="1">
      <alignment horizontal="left" wrapText="1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2" fillId="33" borderId="75" xfId="0" applyFont="1" applyFill="1" applyBorder="1" applyAlignment="1" applyProtection="1">
      <alignment horizontal="center" wrapText="1"/>
      <protection hidden="1"/>
    </xf>
    <xf numFmtId="0" fontId="2" fillId="33" borderId="76" xfId="0" applyFont="1" applyFill="1" applyBorder="1" applyAlignment="1" applyProtection="1">
      <alignment horizontal="center" wrapText="1"/>
      <protection hidden="1"/>
    </xf>
    <xf numFmtId="0" fontId="2" fillId="33" borderId="77" xfId="0" applyFont="1" applyFill="1" applyBorder="1" applyAlignment="1" applyProtection="1">
      <alignment horizontal="center" wrapText="1"/>
      <protection hidden="1"/>
    </xf>
    <xf numFmtId="0" fontId="7" fillId="34" borderId="78" xfId="0" applyFont="1" applyFill="1" applyBorder="1" applyAlignment="1" applyProtection="1">
      <alignment horizontal="center" vertical="center"/>
      <protection hidden="1"/>
    </xf>
    <xf numFmtId="0" fontId="7" fillId="34" borderId="79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43" fontId="0" fillId="0" borderId="75" xfId="43" applyFont="1" applyBorder="1" applyAlignment="1">
      <alignment horizontal="center" vertical="center"/>
    </xf>
    <xf numFmtId="43" fontId="0" fillId="0" borderId="76" xfId="43" applyFont="1" applyBorder="1" applyAlignment="1">
      <alignment horizontal="center" vertical="center"/>
    </xf>
    <xf numFmtId="43" fontId="0" fillId="0" borderId="77" xfId="43" applyFont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5" fillId="34" borderId="75" xfId="0" applyNumberFormat="1" applyFont="1" applyFill="1" applyBorder="1" applyAlignment="1" applyProtection="1">
      <alignment horizontal="center" vertical="center"/>
      <protection hidden="1"/>
    </xf>
    <xf numFmtId="172" fontId="5" fillId="34" borderId="76" xfId="0" applyNumberFormat="1" applyFont="1" applyFill="1" applyBorder="1" applyAlignment="1" applyProtection="1">
      <alignment horizontal="center" vertical="center"/>
      <protection hidden="1"/>
    </xf>
    <xf numFmtId="172" fontId="5" fillId="34" borderId="80" xfId="0" applyNumberFormat="1" applyFont="1" applyFill="1" applyBorder="1" applyAlignment="1" applyProtection="1">
      <alignment horizontal="center" vertical="center"/>
      <protection hidden="1"/>
    </xf>
    <xf numFmtId="0" fontId="0" fillId="0" borderId="7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0" fillId="16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rgb="FFFFFF00"/>
      </font>
      <fill>
        <patternFill>
          <bgColor rgb="FF92D05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name val="Cambria"/>
        <color rgb="FFFF0000"/>
      </font>
    </dxf>
    <dxf>
      <font>
        <b/>
        <i val="0"/>
        <name val="Cambria"/>
        <color auto="1"/>
      </font>
      <fill>
        <patternFill>
          <bgColor rgb="FFFFFF00"/>
        </patternFill>
      </fill>
    </dxf>
    <dxf>
      <font>
        <b/>
        <i val="0"/>
        <name val="Cambria"/>
        <color rgb="FFFF0000"/>
      </font>
    </dxf>
    <dxf>
      <fill>
        <patternFill patternType="solid">
          <bgColor rgb="FFFF6600"/>
        </patternFill>
      </fill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Ficr\File-Gare-Nuoto\2013\32&#176;CampSanMarino\ISCRIZIONI\ELENCO%20ATLETI%20SM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Iscrizioni"/>
    </sheetNames>
    <sheetDataSet>
      <sheetData sheetId="0">
        <row r="5">
          <cell r="L5" t="str">
            <v>EC</v>
          </cell>
          <cell r="M5" t="str">
            <v>EB</v>
          </cell>
          <cell r="N5" t="str">
            <v>EA</v>
          </cell>
          <cell r="O5" t="str">
            <v>RA</v>
          </cell>
          <cell r="P5" t="str">
            <v>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02"/>
  <sheetViews>
    <sheetView showGridLines="0" tabSelected="1" zoomScale="125" zoomScaleNormal="125" zoomScaleSheetLayoutView="55" zoomScalePageLayoutView="0" workbookViewId="0" topLeftCell="A1">
      <selection activeCell="F16" sqref="F16"/>
    </sheetView>
  </sheetViews>
  <sheetFormatPr defaultColWidth="9.140625" defaultRowHeight="12.75"/>
  <cols>
    <col min="1" max="1" width="3.8515625" style="10" customWidth="1"/>
    <col min="2" max="2" width="4.8515625" style="10" customWidth="1"/>
    <col min="3" max="3" width="5.8515625" style="10" customWidth="1"/>
    <col min="4" max="5" width="21.00390625" style="10" customWidth="1"/>
    <col min="6" max="6" width="25.7109375" style="92" customWidth="1"/>
    <col min="7" max="8" width="25.7109375" style="10" customWidth="1"/>
    <col min="9" max="13" width="5.28125" style="10" customWidth="1"/>
    <col min="14" max="14" width="6.7109375" style="10" hidden="1" customWidth="1"/>
    <col min="15" max="20" width="6.7109375" style="10" customWidth="1"/>
    <col min="21" max="21" width="6.7109375" style="10" hidden="1" customWidth="1"/>
    <col min="22" max="24" width="6.7109375" style="10" customWidth="1"/>
    <col min="25" max="25" width="6.7109375" style="10" hidden="1" customWidth="1"/>
    <col min="26" max="28" width="6.7109375" style="10" customWidth="1"/>
    <col min="29" max="29" width="6.7109375" style="10" hidden="1" customWidth="1"/>
    <col min="30" max="38" width="6.7109375" style="10" customWidth="1"/>
    <col min="39" max="39" width="6.7109375" style="10" hidden="1" customWidth="1"/>
    <col min="40" max="42" width="6.7109375" style="10" customWidth="1"/>
    <col min="43" max="43" width="2.7109375" style="10" customWidth="1"/>
    <col min="44" max="44" width="10.421875" style="9" hidden="1" customWidth="1"/>
    <col min="45" max="45" width="0" style="10" hidden="1" customWidth="1"/>
    <col min="46" max="46" width="9.7109375" style="10" hidden="1" customWidth="1"/>
    <col min="47" max="49" width="5.7109375" style="10" hidden="1" customWidth="1"/>
    <col min="50" max="50" width="6.421875" style="1" hidden="1" customWidth="1"/>
    <col min="51" max="51" width="10.421875" style="10" hidden="1" customWidth="1"/>
    <col min="52" max="52" width="7.00390625" style="10" hidden="1" customWidth="1"/>
    <col min="53" max="53" width="8.28125" style="10" hidden="1" customWidth="1"/>
    <col min="54" max="55" width="10.7109375" style="10" hidden="1" customWidth="1"/>
    <col min="56" max="56" width="11.421875" style="10" customWidth="1"/>
    <col min="57" max="57" width="9.421875" style="10" bestFit="1" customWidth="1"/>
    <col min="58" max="16384" width="11.421875" style="10" customWidth="1"/>
  </cols>
  <sheetData>
    <row r="1" spans="1:55" ht="12" customHeight="1" thickTop="1">
      <c r="A1" s="132" t="s">
        <v>109</v>
      </c>
      <c r="B1" s="133"/>
      <c r="C1" s="143" t="s">
        <v>133</v>
      </c>
      <c r="D1" s="144"/>
      <c r="E1" s="144"/>
      <c r="F1" s="144"/>
      <c r="G1" s="144"/>
      <c r="H1" s="101"/>
      <c r="I1" s="36" t="str">
        <f>AX11</f>
        <v>EAF</v>
      </c>
      <c r="J1" s="37" t="str">
        <f>AX13</f>
        <v>RAF</v>
      </c>
      <c r="K1" s="37" t="str">
        <f>AX15</f>
        <v>JUF</v>
      </c>
      <c r="L1" s="37" t="str">
        <f>AX17</f>
        <v>ASF</v>
      </c>
      <c r="M1" s="38">
        <f>AX19</f>
      </c>
      <c r="N1" s="164" t="s">
        <v>113</v>
      </c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5"/>
      <c r="AR1" s="172" t="s">
        <v>91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</row>
    <row r="2" spans="1:55" ht="12" customHeight="1">
      <c r="A2" s="134"/>
      <c r="B2" s="135"/>
      <c r="C2" s="153" t="s">
        <v>94</v>
      </c>
      <c r="D2" s="154"/>
      <c r="E2" s="154"/>
      <c r="F2" s="154"/>
      <c r="G2" s="155"/>
      <c r="H2" s="102"/>
      <c r="I2" s="39">
        <f>IF(I1="","",COUNTIF(AT11:AT181,I1))</f>
        <v>0</v>
      </c>
      <c r="J2" s="40">
        <f>IF(J1="","",COUNTIF(AT11:AT181,J1))</f>
        <v>0</v>
      </c>
      <c r="K2" s="40">
        <f>IF(K1="","",COUNTIF(AT11:AT181,K1))</f>
        <v>0</v>
      </c>
      <c r="L2" s="40">
        <f>IF(L1="","",COUNTIF(AT11:AT181,L1))</f>
        <v>0</v>
      </c>
      <c r="M2" s="41">
        <f>IF(M1="","",COUNTIF(AT11:AT181,M1))</f>
      </c>
      <c r="N2" s="166" t="s">
        <v>114</v>
      </c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  <c r="AR2" s="181" t="s">
        <v>130</v>
      </c>
      <c r="AS2" s="181"/>
      <c r="AT2" s="181"/>
      <c r="AU2" s="181"/>
      <c r="AV2" s="181"/>
      <c r="AW2" s="181"/>
      <c r="AX2" s="54">
        <f ca="1">IF(K5&lt;(MONTH(TODAY())),(YEAR(TODAY())+1),IF(K5=10,(YEAR(TODAY())+1),IF(K5=11,(YEAR(TODAY())+1),IF(K5=12,(YEAR(TODAY())+1),YEAR(TODAY())))))</f>
        <v>2021</v>
      </c>
      <c r="AY2" s="184" t="s">
        <v>108</v>
      </c>
      <c r="AZ2" s="185"/>
      <c r="BA2" s="185"/>
      <c r="BB2" s="185"/>
      <c r="BC2" s="186"/>
    </row>
    <row r="3" spans="1:55" ht="13.5" customHeight="1">
      <c r="A3" s="134"/>
      <c r="B3" s="135"/>
      <c r="C3" s="118" t="s">
        <v>95</v>
      </c>
      <c r="D3" s="119"/>
      <c r="E3" s="119"/>
      <c r="F3" s="119"/>
      <c r="G3" s="120"/>
      <c r="H3" s="98"/>
      <c r="I3" s="42" t="str">
        <f>AX12</f>
        <v>EAM</v>
      </c>
      <c r="J3" s="43" t="str">
        <f>AX14</f>
        <v>RAM</v>
      </c>
      <c r="K3" s="43" t="str">
        <f>AX16</f>
        <v>JUM</v>
      </c>
      <c r="L3" s="43" t="str">
        <f>AX18</f>
        <v>ASM</v>
      </c>
      <c r="M3" s="44">
        <f>AX20</f>
      </c>
      <c r="N3" s="168" t="s">
        <v>115</v>
      </c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9"/>
      <c r="AR3" s="121" t="s">
        <v>88</v>
      </c>
      <c r="AS3" s="122"/>
      <c r="AT3" s="122"/>
      <c r="AU3" s="122"/>
      <c r="AV3" s="122"/>
      <c r="AW3" s="123"/>
      <c r="AX3" s="176" t="s">
        <v>121</v>
      </c>
      <c r="AY3" s="193" t="s">
        <v>128</v>
      </c>
      <c r="AZ3" s="194"/>
      <c r="BA3" s="195"/>
      <c r="BB3" s="176" t="s">
        <v>92</v>
      </c>
      <c r="BC3" s="176"/>
    </row>
    <row r="4" spans="1:55" ht="12" customHeight="1" thickBot="1">
      <c r="A4" s="136"/>
      <c r="B4" s="137"/>
      <c r="C4" s="130" t="s">
        <v>131</v>
      </c>
      <c r="D4" s="131"/>
      <c r="E4" s="131"/>
      <c r="F4" s="131"/>
      <c r="G4" s="131"/>
      <c r="H4" s="99"/>
      <c r="I4" s="45">
        <f>IF(I3="","",COUNTIF(AT11:AT181,I3))</f>
        <v>0</v>
      </c>
      <c r="J4" s="46">
        <f>IF(J3="","",COUNTIF(AT11:AT181,J3))</f>
        <v>0</v>
      </c>
      <c r="K4" s="46">
        <f>IF(K3="","",COUNTIF(AT11:AT181,K3))</f>
        <v>0</v>
      </c>
      <c r="L4" s="46">
        <f>IF(L3="","",COUNTIF(AT11:AT181,L3))</f>
        <v>0</v>
      </c>
      <c r="M4" s="47">
        <f>IF(M3="","",COUNTIF(AT11:AT181,M3))</f>
      </c>
      <c r="N4" s="170" t="s">
        <v>116</v>
      </c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1"/>
      <c r="AR4" s="124"/>
      <c r="AS4" s="125"/>
      <c r="AT4" s="125"/>
      <c r="AU4" s="125"/>
      <c r="AV4" s="125"/>
      <c r="AW4" s="126"/>
      <c r="AX4" s="177"/>
      <c r="AY4" s="196"/>
      <c r="AZ4" s="197"/>
      <c r="BA4" s="198"/>
      <c r="BB4" s="177"/>
      <c r="BC4" s="177"/>
    </row>
    <row r="5" spans="1:55" s="115" customFormat="1" ht="13.5" customHeight="1" hidden="1" thickBot="1">
      <c r="A5" s="104"/>
      <c r="B5" s="105"/>
      <c r="C5" s="105"/>
      <c r="D5" s="105"/>
      <c r="E5" s="105"/>
      <c r="F5" s="106"/>
      <c r="G5" s="105"/>
      <c r="H5" s="105"/>
      <c r="I5" s="107"/>
      <c r="J5" s="105"/>
      <c r="K5" s="108">
        <v>2</v>
      </c>
      <c r="L5" s="105"/>
      <c r="M5" s="109">
        <f>COUNTA(M11:M181)</f>
        <v>0</v>
      </c>
      <c r="N5" s="110"/>
      <c r="O5" s="111" t="s">
        <v>132</v>
      </c>
      <c r="P5" s="111" t="s">
        <v>117</v>
      </c>
      <c r="Q5" s="111" t="s">
        <v>118</v>
      </c>
      <c r="R5" s="111" t="s">
        <v>129</v>
      </c>
      <c r="S5" s="111"/>
      <c r="T5" s="111"/>
      <c r="U5" s="111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  <c r="AH5" s="113" t="s">
        <v>33</v>
      </c>
      <c r="AI5" s="113" t="s">
        <v>34</v>
      </c>
      <c r="AJ5" s="113"/>
      <c r="AK5" s="113"/>
      <c r="AL5" s="113"/>
      <c r="AM5" s="113"/>
      <c r="AN5" s="113"/>
      <c r="AO5" s="113"/>
      <c r="AP5" s="114"/>
      <c r="AR5" s="124"/>
      <c r="AS5" s="125"/>
      <c r="AT5" s="125"/>
      <c r="AU5" s="125"/>
      <c r="AV5" s="125"/>
      <c r="AW5" s="126"/>
      <c r="AX5" s="177"/>
      <c r="AY5" s="196"/>
      <c r="AZ5" s="197"/>
      <c r="BA5" s="198"/>
      <c r="BB5" s="177"/>
      <c r="BC5" s="177"/>
    </row>
    <row r="6" spans="1:55" ht="15" customHeight="1">
      <c r="A6" s="138" t="s">
        <v>135</v>
      </c>
      <c r="B6" s="139"/>
      <c r="C6" s="139"/>
      <c r="D6" s="100"/>
      <c r="E6" s="100"/>
      <c r="F6" s="74" t="s">
        <v>23</v>
      </c>
      <c r="G6" s="148"/>
      <c r="H6" s="149"/>
      <c r="I6" s="149"/>
      <c r="J6" s="149"/>
      <c r="K6" s="149"/>
      <c r="L6" s="149"/>
      <c r="M6" s="150"/>
      <c r="N6" s="159" t="s">
        <v>39</v>
      </c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 t="s">
        <v>127</v>
      </c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 t="s">
        <v>134</v>
      </c>
      <c r="AK6" s="160"/>
      <c r="AL6" s="160"/>
      <c r="AM6" s="160"/>
      <c r="AN6" s="160"/>
      <c r="AO6" s="187"/>
      <c r="AP6" s="79" t="s">
        <v>18</v>
      </c>
      <c r="AQ6" s="1"/>
      <c r="AR6" s="124"/>
      <c r="AS6" s="125"/>
      <c r="AT6" s="125"/>
      <c r="AU6" s="125"/>
      <c r="AV6" s="125"/>
      <c r="AW6" s="126"/>
      <c r="AX6" s="177"/>
      <c r="AY6" s="196"/>
      <c r="AZ6" s="197"/>
      <c r="BA6" s="198"/>
      <c r="BB6" s="177"/>
      <c r="BC6" s="177"/>
    </row>
    <row r="7" spans="1:55" ht="15.75" customHeight="1">
      <c r="A7" s="140"/>
      <c r="B7" s="139"/>
      <c r="C7" s="139"/>
      <c r="D7" s="100"/>
      <c r="E7" s="100"/>
      <c r="F7" s="74" t="s">
        <v>24</v>
      </c>
      <c r="G7" s="55"/>
      <c r="H7" s="116"/>
      <c r="I7" s="156"/>
      <c r="J7" s="157"/>
      <c r="K7" s="157"/>
      <c r="L7" s="157"/>
      <c r="M7" s="158"/>
      <c r="N7" s="161">
        <f>_xlfn.COUNTIFS(J11:J181,"&gt;0",AP11:AP181,"&gt;0")</f>
        <v>0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3">
        <f>COUNTA(N11:AI181)</f>
        <v>0</v>
      </c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>
        <f>COUNTA(AJ11:AO181)</f>
        <v>0</v>
      </c>
      <c r="AK7" s="163"/>
      <c r="AL7" s="163"/>
      <c r="AM7" s="163"/>
      <c r="AN7" s="163"/>
      <c r="AO7" s="188"/>
      <c r="AP7" s="79" t="s">
        <v>15</v>
      </c>
      <c r="AR7" s="124"/>
      <c r="AS7" s="125"/>
      <c r="AT7" s="125"/>
      <c r="AU7" s="125"/>
      <c r="AV7" s="125"/>
      <c r="AW7" s="126"/>
      <c r="AX7" s="177"/>
      <c r="AY7" s="199"/>
      <c r="AZ7" s="200"/>
      <c r="BA7" s="201"/>
      <c r="BB7" s="177"/>
      <c r="BC7" s="177"/>
    </row>
    <row r="8" spans="1:55" ht="15.75" customHeight="1">
      <c r="A8" s="140"/>
      <c r="B8" s="139"/>
      <c r="C8" s="139"/>
      <c r="D8" s="100"/>
      <c r="E8" s="100"/>
      <c r="F8" s="97" t="s">
        <v>136</v>
      </c>
      <c r="G8" s="145"/>
      <c r="H8" s="145"/>
      <c r="I8" s="145"/>
      <c r="J8" s="145"/>
      <c r="K8" s="145"/>
      <c r="L8" s="145"/>
      <c r="M8" s="146" t="s">
        <v>40</v>
      </c>
      <c r="N8" s="202" t="s">
        <v>112</v>
      </c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4"/>
      <c r="AP8" s="79" t="s">
        <v>16</v>
      </c>
      <c r="AR8" s="151" t="s">
        <v>89</v>
      </c>
      <c r="AS8" s="152"/>
      <c r="AT8" s="173" t="s">
        <v>90</v>
      </c>
      <c r="AU8" s="174"/>
      <c r="AV8" s="174"/>
      <c r="AW8" s="175"/>
      <c r="AX8" s="177"/>
      <c r="AY8" s="190" t="s">
        <v>120</v>
      </c>
      <c r="AZ8" s="191"/>
      <c r="BA8" s="192"/>
      <c r="BB8" s="205" t="s">
        <v>119</v>
      </c>
      <c r="BC8" s="206"/>
    </row>
    <row r="9" spans="1:55" ht="15.75" customHeight="1">
      <c r="A9" s="141">
        <f>SUM(AR11:AR181)</f>
        <v>0</v>
      </c>
      <c r="B9" s="142"/>
      <c r="C9" s="142"/>
      <c r="D9" s="117"/>
      <c r="E9" s="117"/>
      <c r="F9" s="75"/>
      <c r="G9" s="128"/>
      <c r="H9" s="128"/>
      <c r="I9" s="128"/>
      <c r="J9" s="128"/>
      <c r="K9" s="129"/>
      <c r="L9" s="129"/>
      <c r="M9" s="147"/>
      <c r="N9" s="80">
        <f aca="true" t="shared" si="0" ref="N9:AO9">COUNTIF(N11:N181,"&gt;0")+COUNTIF(N11:N181,"ST")</f>
        <v>0</v>
      </c>
      <c r="O9" s="81">
        <f t="shared" si="0"/>
        <v>0</v>
      </c>
      <c r="P9" s="81">
        <f t="shared" si="0"/>
        <v>0</v>
      </c>
      <c r="Q9" s="81">
        <f t="shared" si="0"/>
        <v>0</v>
      </c>
      <c r="R9" s="81">
        <f t="shared" si="0"/>
        <v>0</v>
      </c>
      <c r="S9" s="81">
        <f t="shared" si="0"/>
        <v>0</v>
      </c>
      <c r="T9" s="81">
        <f t="shared" si="0"/>
        <v>0</v>
      </c>
      <c r="U9" s="81">
        <f t="shared" si="0"/>
        <v>0</v>
      </c>
      <c r="V9" s="81">
        <f t="shared" si="0"/>
        <v>0</v>
      </c>
      <c r="W9" s="81">
        <f t="shared" si="0"/>
        <v>0</v>
      </c>
      <c r="X9" s="81">
        <f t="shared" si="0"/>
        <v>0</v>
      </c>
      <c r="Y9" s="81">
        <f t="shared" si="0"/>
        <v>0</v>
      </c>
      <c r="Z9" s="81">
        <f t="shared" si="0"/>
        <v>0</v>
      </c>
      <c r="AA9" s="81">
        <f t="shared" si="0"/>
        <v>0</v>
      </c>
      <c r="AB9" s="81">
        <f t="shared" si="0"/>
        <v>0</v>
      </c>
      <c r="AC9" s="81">
        <f t="shared" si="0"/>
        <v>0</v>
      </c>
      <c r="AD9" s="81">
        <f t="shared" si="0"/>
        <v>0</v>
      </c>
      <c r="AE9" s="81">
        <f t="shared" si="0"/>
        <v>0</v>
      </c>
      <c r="AF9" s="81">
        <f t="shared" si="0"/>
        <v>0</v>
      </c>
      <c r="AG9" s="81">
        <f t="shared" si="0"/>
        <v>0</v>
      </c>
      <c r="AH9" s="81">
        <f t="shared" si="0"/>
        <v>0</v>
      </c>
      <c r="AI9" s="81">
        <f t="shared" si="0"/>
        <v>0</v>
      </c>
      <c r="AJ9" s="81">
        <f t="shared" si="0"/>
        <v>0</v>
      </c>
      <c r="AK9" s="81">
        <f t="shared" si="0"/>
        <v>0</v>
      </c>
      <c r="AL9" s="81">
        <f t="shared" si="0"/>
        <v>0</v>
      </c>
      <c r="AM9" s="81">
        <f t="shared" si="0"/>
        <v>0</v>
      </c>
      <c r="AN9" s="81">
        <f t="shared" si="0"/>
        <v>0</v>
      </c>
      <c r="AO9" s="81">
        <f t="shared" si="0"/>
        <v>0</v>
      </c>
      <c r="AP9" s="82" t="s">
        <v>17</v>
      </c>
      <c r="AR9" s="25" t="s">
        <v>97</v>
      </c>
      <c r="AS9" s="23" t="s">
        <v>99</v>
      </c>
      <c r="AT9" s="179" t="s">
        <v>101</v>
      </c>
      <c r="AU9" s="180"/>
      <c r="AV9" s="180"/>
      <c r="AW9" s="32" t="s">
        <v>96</v>
      </c>
      <c r="AX9" s="177"/>
      <c r="AY9" s="189" t="s">
        <v>106</v>
      </c>
      <c r="AZ9" s="182"/>
      <c r="BA9" s="183"/>
      <c r="BB9" s="182" t="s">
        <v>107</v>
      </c>
      <c r="BC9" s="183"/>
    </row>
    <row r="10" spans="1:56" ht="22.5">
      <c r="A10" s="76" t="s">
        <v>20</v>
      </c>
      <c r="B10" s="127" t="s">
        <v>0</v>
      </c>
      <c r="C10" s="127"/>
      <c r="D10" s="77" t="s">
        <v>141</v>
      </c>
      <c r="E10" s="77" t="s">
        <v>139</v>
      </c>
      <c r="F10" s="77" t="s">
        <v>1</v>
      </c>
      <c r="G10" s="77" t="s">
        <v>2</v>
      </c>
      <c r="H10" s="77" t="s">
        <v>138</v>
      </c>
      <c r="I10" s="77" t="s">
        <v>3</v>
      </c>
      <c r="J10" s="77" t="s">
        <v>4</v>
      </c>
      <c r="K10" s="77" t="s">
        <v>25</v>
      </c>
      <c r="L10" s="77" t="s">
        <v>19</v>
      </c>
      <c r="M10" s="78" t="s">
        <v>41</v>
      </c>
      <c r="N10" s="83" t="s">
        <v>38</v>
      </c>
      <c r="O10" s="84" t="s">
        <v>5</v>
      </c>
      <c r="P10" s="84" t="s">
        <v>6</v>
      </c>
      <c r="Q10" s="84" t="s">
        <v>7</v>
      </c>
      <c r="R10" s="84" t="s">
        <v>27</v>
      </c>
      <c r="S10" s="84" t="s">
        <v>28</v>
      </c>
      <c r="T10" s="84" t="s">
        <v>29</v>
      </c>
      <c r="U10" s="84" t="s">
        <v>35</v>
      </c>
      <c r="V10" s="84" t="s">
        <v>8</v>
      </c>
      <c r="W10" s="84" t="s">
        <v>9</v>
      </c>
      <c r="X10" s="84" t="s">
        <v>30</v>
      </c>
      <c r="Y10" s="84" t="s">
        <v>37</v>
      </c>
      <c r="Z10" s="84" t="s">
        <v>10</v>
      </c>
      <c r="AA10" s="84" t="s">
        <v>11</v>
      </c>
      <c r="AB10" s="84" t="s">
        <v>31</v>
      </c>
      <c r="AC10" s="84" t="s">
        <v>36</v>
      </c>
      <c r="AD10" s="84" t="s">
        <v>12</v>
      </c>
      <c r="AE10" s="84" t="s">
        <v>13</v>
      </c>
      <c r="AF10" s="84" t="s">
        <v>21</v>
      </c>
      <c r="AG10" s="84" t="s">
        <v>26</v>
      </c>
      <c r="AH10" s="84" t="s">
        <v>14</v>
      </c>
      <c r="AI10" s="84" t="s">
        <v>32</v>
      </c>
      <c r="AJ10" s="85" t="s">
        <v>137</v>
      </c>
      <c r="AK10" s="85" t="s">
        <v>122</v>
      </c>
      <c r="AL10" s="85" t="s">
        <v>123</v>
      </c>
      <c r="AM10" s="85" t="s">
        <v>126</v>
      </c>
      <c r="AN10" s="85" t="s">
        <v>124</v>
      </c>
      <c r="AO10" s="85" t="s">
        <v>125</v>
      </c>
      <c r="AP10" s="86" t="s">
        <v>22</v>
      </c>
      <c r="AQ10" s="1"/>
      <c r="AR10" s="26" t="s">
        <v>98</v>
      </c>
      <c r="AS10" s="24" t="s">
        <v>100</v>
      </c>
      <c r="AT10" s="11" t="s">
        <v>102</v>
      </c>
      <c r="AU10" s="13" t="s">
        <v>103</v>
      </c>
      <c r="AV10" s="13" t="s">
        <v>104</v>
      </c>
      <c r="AW10" s="31" t="s">
        <v>93</v>
      </c>
      <c r="AX10" s="178"/>
      <c r="AY10" s="3" t="s">
        <v>105</v>
      </c>
      <c r="AZ10" s="11" t="s">
        <v>103</v>
      </c>
      <c r="BA10" s="12" t="s">
        <v>104</v>
      </c>
      <c r="BB10" s="13" t="s">
        <v>103</v>
      </c>
      <c r="BC10" s="14" t="s">
        <v>104</v>
      </c>
      <c r="BD10" s="96"/>
    </row>
    <row r="11" spans="1:55" ht="15">
      <c r="A11" s="89">
        <f>IF(F11="","",1)</f>
      </c>
      <c r="B11" s="56"/>
      <c r="C11" s="57"/>
      <c r="D11" s="207" t="s">
        <v>140</v>
      </c>
      <c r="E11" s="207" t="s">
        <v>142</v>
      </c>
      <c r="F11" s="58"/>
      <c r="G11" s="58"/>
      <c r="H11" s="58"/>
      <c r="I11" s="103"/>
      <c r="J11" s="60"/>
      <c r="K11" s="59"/>
      <c r="L11" s="59"/>
      <c r="M11" s="59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2"/>
      <c r="AJ11" s="63"/>
      <c r="AK11" s="63"/>
      <c r="AL11" s="63"/>
      <c r="AM11" s="63"/>
      <c r="AN11" s="63"/>
      <c r="AO11" s="64"/>
      <c r="AP11" s="87">
        <f>IF(F11="","",COUNTIF(N11:AO11,"&gt;0")+COUNTIF(N11:AO11,"ST")+COUNTIF(N11:AO11,"ST ")+COUNTIF(N11:AO11," ST")+COUNTIF(N11:AO11," ST "))</f>
      </c>
      <c r="AR11" s="27">
        <f>IF(J11="","",IF(AND(AU11&lt;=AW11,AW11&lt;=AV11),0,1))</f>
      </c>
      <c r="AS11" s="93">
        <f>IF(J11="",COUNTA(AJ11:AO11),COUNTA(N11:AO11))</f>
        <v>0</v>
      </c>
      <c r="AT11" s="18">
        <f>IF(F11="","",UPPER((CONCATENATE(L11,I11))))</f>
      </c>
      <c r="AU11" s="1">
        <f aca="true" t="shared" si="1" ref="AU11:AU42">IF(F11="","",VLOOKUP(AT11,$AY$11:$BA$62,2,))</f>
      </c>
      <c r="AV11" s="1">
        <f aca="true" t="shared" si="2" ref="AV11:AV42">IF(F11="","",VLOOKUP(AT11,$AY$11:$BA$62,3,))</f>
      </c>
      <c r="AW11" s="20">
        <f>IF(F11="","",AX2-J11)</f>
      </c>
      <c r="AX11" s="49" t="str">
        <f>IF(O$5="","",UPPER(CONCATENATE(O$5,AH$5)))</f>
        <v>EAF</v>
      </c>
      <c r="AY11" s="29"/>
      <c r="AZ11" s="1"/>
      <c r="BA11" s="2"/>
      <c r="BB11" s="50">
        <f aca="true" t="shared" si="3" ref="BB11:BB42">$AX$2-AZ11</f>
        <v>2021</v>
      </c>
      <c r="BC11" s="52">
        <f aca="true" t="shared" si="4" ref="BC11:BC42">$AX$2-BA11</f>
        <v>2021</v>
      </c>
    </row>
    <row r="12" spans="1:55" ht="12.75">
      <c r="A12" s="89">
        <f>IF(F12="","",IF(A11="",1,A11+1))</f>
      </c>
      <c r="B12" s="65"/>
      <c r="C12" s="66"/>
      <c r="D12" s="207" t="s">
        <v>140</v>
      </c>
      <c r="E12" s="207" t="s">
        <v>142</v>
      </c>
      <c r="F12" s="67"/>
      <c r="G12" s="67"/>
      <c r="H12" s="67"/>
      <c r="I12" s="68"/>
      <c r="J12" s="69"/>
      <c r="K12" s="68"/>
      <c r="L12" s="68"/>
      <c r="M12" s="68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1"/>
      <c r="AJ12" s="72"/>
      <c r="AK12" s="72"/>
      <c r="AL12" s="72"/>
      <c r="AM12" s="72"/>
      <c r="AN12" s="72"/>
      <c r="AO12" s="73"/>
      <c r="AP12" s="87">
        <f aca="true" t="shared" si="5" ref="AP12:AP43">IF(F12="","",COUNTIF(N12:AO12,"&gt;0")+COUNTIF(N12:AO12,"ST")+COUNTIF(N11:AO11,"ST ")+COUNTIF(N11:AO11," ST")+COUNTIF(N11:AO11," ST "))</f>
      </c>
      <c r="AR12" s="27">
        <f>IF(J12="","",IF(AND(AU12&lt;=AW12,AW12&lt;=AV12),0,1))</f>
      </c>
      <c r="AS12" s="94">
        <f>IF(J12="",COUNTA(AJ12:AO12),COUNTA(N12:AO12))</f>
        <v>0</v>
      </c>
      <c r="AT12" s="19">
        <f aca="true" t="shared" si="6" ref="AT12:AT75">IF(F12="","",UPPER((CONCATENATE(L12,I12))))</f>
      </c>
      <c r="AU12" s="1">
        <f t="shared" si="1"/>
      </c>
      <c r="AV12" s="1">
        <f t="shared" si="2"/>
      </c>
      <c r="AW12" s="21">
        <f>IF(F12="","",AX2-J12)</f>
      </c>
      <c r="AX12" s="27" t="str">
        <f>IF(O$5="","",UPPER(CONCATENATE(O$5,AI$5)))</f>
        <v>EAM</v>
      </c>
      <c r="AY12" s="30"/>
      <c r="AZ12" s="1"/>
      <c r="BA12" s="2"/>
      <c r="BB12" s="50">
        <f t="shared" si="3"/>
        <v>2021</v>
      </c>
      <c r="BC12" s="52">
        <f t="shared" si="4"/>
        <v>2021</v>
      </c>
    </row>
    <row r="13" spans="1:55" ht="12.75">
      <c r="A13" s="89">
        <f>IF(F13="","",IF(A12="",IF(A11="",1,A11+1),A12+1)*1)</f>
      </c>
      <c r="B13" s="65"/>
      <c r="C13" s="66"/>
      <c r="D13" s="207" t="s">
        <v>140</v>
      </c>
      <c r="E13" s="207" t="s">
        <v>142</v>
      </c>
      <c r="F13" s="67"/>
      <c r="G13" s="67"/>
      <c r="H13" s="67"/>
      <c r="I13" s="68"/>
      <c r="J13" s="69"/>
      <c r="K13" s="68"/>
      <c r="L13" s="68"/>
      <c r="M13" s="68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  <c r="AJ13" s="72"/>
      <c r="AK13" s="72"/>
      <c r="AL13" s="72"/>
      <c r="AM13" s="72"/>
      <c r="AN13" s="72"/>
      <c r="AO13" s="73"/>
      <c r="AP13" s="87">
        <f t="shared" si="5"/>
      </c>
      <c r="AR13" s="27">
        <f aca="true" t="shared" si="7" ref="AR13:AR76">IF(J13="","",IF(AND(AU13&lt;=AW13,AW13&lt;=AV13),0,1))</f>
      </c>
      <c r="AS13" s="94">
        <f aca="true" t="shared" si="8" ref="AS13:AS76">IF(J13="",COUNTA(AJ13:AO13),COUNTA(N13:AO13))</f>
        <v>0</v>
      </c>
      <c r="AT13" s="19">
        <f t="shared" si="6"/>
      </c>
      <c r="AU13" s="1">
        <f t="shared" si="1"/>
      </c>
      <c r="AV13" s="1">
        <f t="shared" si="2"/>
      </c>
      <c r="AW13" s="21">
        <f>IF(F13="","",AX2-J13)</f>
      </c>
      <c r="AX13" s="27" t="str">
        <f>IF(P$5="","",UPPER(CONCATENATE(P$5,AH$5)))</f>
        <v>RAF</v>
      </c>
      <c r="AY13" s="30"/>
      <c r="AZ13" s="1"/>
      <c r="BA13" s="2"/>
      <c r="BB13" s="50">
        <f t="shared" si="3"/>
        <v>2021</v>
      </c>
      <c r="BC13" s="52">
        <f t="shared" si="4"/>
        <v>2021</v>
      </c>
    </row>
    <row r="14" spans="1:55" ht="12.75">
      <c r="A14" s="89">
        <f>IF(F14="","",IF(A13="",IF(A12="",IF(A11="",1,A11+1),A12+1),A13+1)*1)</f>
      </c>
      <c r="B14" s="65"/>
      <c r="C14" s="66"/>
      <c r="D14" s="207" t="s">
        <v>140</v>
      </c>
      <c r="E14" s="207" t="s">
        <v>142</v>
      </c>
      <c r="F14" s="67"/>
      <c r="G14" s="67"/>
      <c r="H14" s="67"/>
      <c r="I14" s="68"/>
      <c r="J14" s="69"/>
      <c r="K14" s="68"/>
      <c r="L14" s="68"/>
      <c r="M14" s="68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72"/>
      <c r="AK14" s="72"/>
      <c r="AL14" s="72"/>
      <c r="AM14" s="72"/>
      <c r="AN14" s="72"/>
      <c r="AO14" s="73"/>
      <c r="AP14" s="87">
        <f t="shared" si="5"/>
      </c>
      <c r="AR14" s="27">
        <f t="shared" si="7"/>
      </c>
      <c r="AS14" s="94">
        <f t="shared" si="8"/>
        <v>0</v>
      </c>
      <c r="AT14" s="19">
        <f t="shared" si="6"/>
      </c>
      <c r="AU14" s="1">
        <f t="shared" si="1"/>
      </c>
      <c r="AV14" s="1">
        <f t="shared" si="2"/>
      </c>
      <c r="AW14" s="21">
        <f>IF(F14="","",AX2-J14)</f>
      </c>
      <c r="AX14" s="27" t="str">
        <f>IF(P$5="","",UPPER(CONCATENATE(P$5,AI$5)))</f>
        <v>RAM</v>
      </c>
      <c r="AY14" s="30"/>
      <c r="AZ14" s="1"/>
      <c r="BA14" s="2"/>
      <c r="BB14" s="50">
        <f t="shared" si="3"/>
        <v>2021</v>
      </c>
      <c r="BC14" s="52">
        <f t="shared" si="4"/>
        <v>2021</v>
      </c>
    </row>
    <row r="15" spans="1:55" ht="12.75">
      <c r="A15" s="89">
        <f>IF(F15="","",IF(A14="",IF(A13="",IF(A12="",IF(A11="",1,A11+1),A12+1),A13+1),A14+1)*1)</f>
      </c>
      <c r="B15" s="65"/>
      <c r="C15" s="66"/>
      <c r="D15" s="207" t="s">
        <v>140</v>
      </c>
      <c r="E15" s="207" t="s">
        <v>142</v>
      </c>
      <c r="F15" s="67"/>
      <c r="G15" s="67"/>
      <c r="H15" s="67"/>
      <c r="I15" s="68"/>
      <c r="J15" s="69"/>
      <c r="K15" s="68"/>
      <c r="L15" s="68"/>
      <c r="M15" s="68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1"/>
      <c r="AJ15" s="72"/>
      <c r="AK15" s="72"/>
      <c r="AL15" s="72"/>
      <c r="AM15" s="72"/>
      <c r="AN15" s="72"/>
      <c r="AO15" s="73"/>
      <c r="AP15" s="87">
        <f t="shared" si="5"/>
      </c>
      <c r="AR15" s="27">
        <f t="shared" si="7"/>
      </c>
      <c r="AS15" s="94">
        <f t="shared" si="8"/>
        <v>0</v>
      </c>
      <c r="AT15" s="19">
        <f t="shared" si="6"/>
      </c>
      <c r="AU15" s="1">
        <f t="shared" si="1"/>
      </c>
      <c r="AV15" s="1">
        <f t="shared" si="2"/>
      </c>
      <c r="AW15" s="21">
        <f>IF(F15="","",AX2-J15)</f>
      </c>
      <c r="AX15" s="27" t="str">
        <f>IF(Q$5="","",UPPER(CONCATENATE(Q$5,AH$5)))</f>
        <v>JUF</v>
      </c>
      <c r="AY15" s="33" t="s">
        <v>86</v>
      </c>
      <c r="AZ15" s="1">
        <v>0</v>
      </c>
      <c r="BA15" s="2">
        <v>99</v>
      </c>
      <c r="BB15" s="50">
        <f t="shared" si="3"/>
        <v>2021</v>
      </c>
      <c r="BC15" s="52">
        <f t="shared" si="4"/>
        <v>1922</v>
      </c>
    </row>
    <row r="16" spans="1:55" ht="12.75">
      <c r="A16" s="89">
        <f aca="true" t="shared" si="9" ref="A16:A47">IF(F16="","",IF(A15="",IF(A14="",IF(A13="",IF(A12="",IF(A11="",1,A11+1),A12+1),A13+1),A14+1),A15+1))</f>
      </c>
      <c r="B16" s="65"/>
      <c r="C16" s="66"/>
      <c r="D16" s="207" t="s">
        <v>140</v>
      </c>
      <c r="E16" s="207" t="s">
        <v>142</v>
      </c>
      <c r="F16" s="67"/>
      <c r="G16" s="67"/>
      <c r="H16" s="67"/>
      <c r="I16" s="68"/>
      <c r="J16" s="69"/>
      <c r="K16" s="68"/>
      <c r="L16" s="68"/>
      <c r="M16" s="68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  <c r="AJ16" s="72"/>
      <c r="AK16" s="72"/>
      <c r="AL16" s="72"/>
      <c r="AM16" s="72"/>
      <c r="AN16" s="72"/>
      <c r="AO16" s="73"/>
      <c r="AP16" s="87">
        <f t="shared" si="5"/>
      </c>
      <c r="AR16" s="27">
        <f t="shared" si="7"/>
      </c>
      <c r="AS16" s="94">
        <f t="shared" si="8"/>
        <v>0</v>
      </c>
      <c r="AT16" s="19">
        <f t="shared" si="6"/>
      </c>
      <c r="AU16" s="1">
        <f t="shared" si="1"/>
      </c>
      <c r="AV16" s="1">
        <f t="shared" si="2"/>
      </c>
      <c r="AW16" s="21">
        <f>IF(F16="","",AX2-J16)</f>
      </c>
      <c r="AX16" s="27" t="str">
        <f>IF(Q$5="","",UPPER(CONCATENATE(Q$5,AI$5)))</f>
        <v>JUM</v>
      </c>
      <c r="AY16" s="30" t="s">
        <v>42</v>
      </c>
      <c r="AZ16" s="1">
        <v>0</v>
      </c>
      <c r="BA16" s="2">
        <v>8</v>
      </c>
      <c r="BB16" s="50">
        <f t="shared" si="3"/>
        <v>2021</v>
      </c>
      <c r="BC16" s="52">
        <f t="shared" si="4"/>
        <v>2013</v>
      </c>
    </row>
    <row r="17" spans="1:55" ht="12.75">
      <c r="A17" s="89">
        <f t="shared" si="9"/>
      </c>
      <c r="B17" s="65"/>
      <c r="C17" s="66"/>
      <c r="D17" s="207" t="s">
        <v>140</v>
      </c>
      <c r="E17" s="207" t="s">
        <v>142</v>
      </c>
      <c r="F17" s="67"/>
      <c r="G17" s="67"/>
      <c r="H17" s="67"/>
      <c r="I17" s="68"/>
      <c r="J17" s="69"/>
      <c r="K17" s="68"/>
      <c r="L17" s="68"/>
      <c r="M17" s="68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72"/>
      <c r="AK17" s="72"/>
      <c r="AL17" s="72"/>
      <c r="AM17" s="72"/>
      <c r="AN17" s="72"/>
      <c r="AO17" s="73"/>
      <c r="AP17" s="87">
        <f t="shared" si="5"/>
      </c>
      <c r="AR17" s="27">
        <f t="shared" si="7"/>
      </c>
      <c r="AS17" s="94">
        <f t="shared" si="8"/>
        <v>0</v>
      </c>
      <c r="AT17" s="19">
        <f t="shared" si="6"/>
      </c>
      <c r="AU17" s="1">
        <f t="shared" si="1"/>
      </c>
      <c r="AV17" s="1">
        <f t="shared" si="2"/>
      </c>
      <c r="AW17" s="21">
        <f>IF(F17="","",AX2-J17)</f>
      </c>
      <c r="AX17" s="27" t="str">
        <f>IF(R$5="","",UPPER(CONCATENATE(R$5,AH$5)))</f>
        <v>ASF</v>
      </c>
      <c r="AY17" s="30" t="s">
        <v>43</v>
      </c>
      <c r="AZ17" s="1">
        <v>9</v>
      </c>
      <c r="BA17" s="2">
        <v>10</v>
      </c>
      <c r="BB17" s="50">
        <f t="shared" si="3"/>
        <v>2012</v>
      </c>
      <c r="BC17" s="52">
        <f t="shared" si="4"/>
        <v>2011</v>
      </c>
    </row>
    <row r="18" spans="1:55" ht="12.75">
      <c r="A18" s="89">
        <f t="shared" si="9"/>
      </c>
      <c r="B18" s="65"/>
      <c r="C18" s="66"/>
      <c r="D18" s="207" t="s">
        <v>140</v>
      </c>
      <c r="E18" s="207" t="s">
        <v>142</v>
      </c>
      <c r="F18" s="67"/>
      <c r="G18" s="67"/>
      <c r="H18" s="67"/>
      <c r="I18" s="68"/>
      <c r="J18" s="69"/>
      <c r="K18" s="68"/>
      <c r="L18" s="68"/>
      <c r="M18" s="68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72"/>
      <c r="AK18" s="72"/>
      <c r="AL18" s="72"/>
      <c r="AM18" s="72"/>
      <c r="AN18" s="72"/>
      <c r="AO18" s="73"/>
      <c r="AP18" s="87">
        <f t="shared" si="5"/>
      </c>
      <c r="AR18" s="27">
        <f t="shared" si="7"/>
      </c>
      <c r="AS18" s="94">
        <f t="shared" si="8"/>
        <v>0</v>
      </c>
      <c r="AT18" s="19">
        <f t="shared" si="6"/>
      </c>
      <c r="AU18" s="1">
        <f t="shared" si="1"/>
      </c>
      <c r="AV18" s="1">
        <f t="shared" si="2"/>
      </c>
      <c r="AW18" s="21">
        <f>IF(F18="","",AX2-J18)</f>
      </c>
      <c r="AX18" s="27" t="str">
        <f>IF(R5="","",UPPER(CONCATENATE(R5,AI5)))</f>
        <v>ASM</v>
      </c>
      <c r="AY18" s="30" t="s">
        <v>44</v>
      </c>
      <c r="AZ18" s="1">
        <v>11</v>
      </c>
      <c r="BA18" s="2">
        <v>12</v>
      </c>
      <c r="BB18" s="50">
        <f t="shared" si="3"/>
        <v>2010</v>
      </c>
      <c r="BC18" s="52">
        <f t="shared" si="4"/>
        <v>2009</v>
      </c>
    </row>
    <row r="19" spans="1:55" ht="12.75">
      <c r="A19" s="89">
        <f t="shared" si="9"/>
      </c>
      <c r="B19" s="65"/>
      <c r="C19" s="66"/>
      <c r="D19" s="207" t="s">
        <v>140</v>
      </c>
      <c r="E19" s="207" t="s">
        <v>142</v>
      </c>
      <c r="F19" s="67"/>
      <c r="G19" s="67"/>
      <c r="H19" s="67"/>
      <c r="I19" s="68"/>
      <c r="J19" s="69"/>
      <c r="K19" s="68"/>
      <c r="L19" s="68"/>
      <c r="M19" s="68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72"/>
      <c r="AK19" s="72"/>
      <c r="AL19" s="72"/>
      <c r="AM19" s="72"/>
      <c r="AN19" s="72"/>
      <c r="AO19" s="73"/>
      <c r="AP19" s="87">
        <f t="shared" si="5"/>
      </c>
      <c r="AR19" s="27">
        <f t="shared" si="7"/>
      </c>
      <c r="AS19" s="94">
        <f t="shared" si="8"/>
        <v>0</v>
      </c>
      <c r="AT19" s="19">
        <f t="shared" si="6"/>
      </c>
      <c r="AU19" s="1">
        <f t="shared" si="1"/>
      </c>
      <c r="AV19" s="1">
        <f t="shared" si="2"/>
      </c>
      <c r="AW19" s="21">
        <f>IF(F19="","",AX2-J19)</f>
      </c>
      <c r="AX19" s="27">
        <f>IF(S$5="","",UPPER(CONCATENATE(S$5,AH$5)))</f>
      </c>
      <c r="AY19" s="30" t="s">
        <v>45</v>
      </c>
      <c r="AZ19" s="1">
        <v>13</v>
      </c>
      <c r="BA19" s="2">
        <v>14</v>
      </c>
      <c r="BB19" s="50">
        <f t="shared" si="3"/>
        <v>2008</v>
      </c>
      <c r="BC19" s="52">
        <f t="shared" si="4"/>
        <v>2007</v>
      </c>
    </row>
    <row r="20" spans="1:55" ht="12.75">
      <c r="A20" s="89">
        <f t="shared" si="9"/>
      </c>
      <c r="B20" s="65"/>
      <c r="C20" s="66"/>
      <c r="D20" s="207" t="s">
        <v>140</v>
      </c>
      <c r="E20" s="207" t="s">
        <v>142</v>
      </c>
      <c r="F20" s="67"/>
      <c r="G20" s="67"/>
      <c r="H20" s="67"/>
      <c r="I20" s="68"/>
      <c r="J20" s="69"/>
      <c r="K20" s="68"/>
      <c r="L20" s="68"/>
      <c r="M20" s="68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72"/>
      <c r="AK20" s="72"/>
      <c r="AL20" s="72"/>
      <c r="AM20" s="72"/>
      <c r="AN20" s="72"/>
      <c r="AO20" s="73"/>
      <c r="AP20" s="87">
        <f t="shared" si="5"/>
      </c>
      <c r="AR20" s="27">
        <f t="shared" si="7"/>
      </c>
      <c r="AS20" s="94">
        <f t="shared" si="8"/>
        <v>0</v>
      </c>
      <c r="AT20" s="19">
        <f t="shared" si="6"/>
      </c>
      <c r="AU20" s="1">
        <f t="shared" si="1"/>
      </c>
      <c r="AV20" s="1">
        <f t="shared" si="2"/>
      </c>
      <c r="AW20" s="21">
        <f>IF(F20="","",AX2-J20)</f>
      </c>
      <c r="AX20" s="28">
        <f>IF(S5="","",UPPER(CONCATENATE(S5,AI5)))</f>
      </c>
      <c r="AY20" s="30" t="s">
        <v>46</v>
      </c>
      <c r="AZ20" s="1">
        <v>15</v>
      </c>
      <c r="BA20" s="2">
        <v>16</v>
      </c>
      <c r="BB20" s="50">
        <f t="shared" si="3"/>
        <v>2006</v>
      </c>
      <c r="BC20" s="52">
        <f t="shared" si="4"/>
        <v>2005</v>
      </c>
    </row>
    <row r="21" spans="1:55" ht="12.75">
      <c r="A21" s="89">
        <f t="shared" si="9"/>
      </c>
      <c r="B21" s="65"/>
      <c r="C21" s="66"/>
      <c r="D21" s="207" t="s">
        <v>140</v>
      </c>
      <c r="E21" s="207" t="s">
        <v>142</v>
      </c>
      <c r="F21" s="67"/>
      <c r="G21" s="67"/>
      <c r="H21" s="67"/>
      <c r="I21" s="68"/>
      <c r="J21" s="69"/>
      <c r="K21" s="68"/>
      <c r="L21" s="68"/>
      <c r="M21" s="68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72"/>
      <c r="AK21" s="72"/>
      <c r="AL21" s="72"/>
      <c r="AM21" s="72"/>
      <c r="AN21" s="72"/>
      <c r="AO21" s="73"/>
      <c r="AP21" s="87">
        <f t="shared" si="5"/>
      </c>
      <c r="AR21" s="27">
        <f>IF(J21="","",IF(AND(AU21&lt;=AW21,AW21&lt;=AV21),0,1))</f>
      </c>
      <c r="AS21" s="94">
        <f t="shared" si="8"/>
        <v>0</v>
      </c>
      <c r="AT21" s="19">
        <f t="shared" si="6"/>
      </c>
      <c r="AU21" s="1">
        <f t="shared" si="1"/>
      </c>
      <c r="AV21" s="1">
        <f t="shared" si="2"/>
      </c>
      <c r="AW21" s="21">
        <f>IF(F21="","",AX2-J21)</f>
      </c>
      <c r="AY21" s="30" t="s">
        <v>47</v>
      </c>
      <c r="AZ21" s="1">
        <v>17</v>
      </c>
      <c r="BA21" s="2">
        <v>18</v>
      </c>
      <c r="BB21" s="50">
        <f t="shared" si="3"/>
        <v>2004</v>
      </c>
      <c r="BC21" s="52">
        <f t="shared" si="4"/>
        <v>2003</v>
      </c>
    </row>
    <row r="22" spans="1:55" ht="12.75">
      <c r="A22" s="89">
        <f t="shared" si="9"/>
      </c>
      <c r="B22" s="65"/>
      <c r="C22" s="66"/>
      <c r="D22" s="207" t="s">
        <v>140</v>
      </c>
      <c r="E22" s="207" t="s">
        <v>142</v>
      </c>
      <c r="F22" s="67"/>
      <c r="G22" s="67"/>
      <c r="H22" s="67"/>
      <c r="I22" s="68"/>
      <c r="J22" s="69"/>
      <c r="K22" s="68"/>
      <c r="L22" s="68"/>
      <c r="M22" s="68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J22" s="72"/>
      <c r="AK22" s="72"/>
      <c r="AL22" s="72"/>
      <c r="AM22" s="72"/>
      <c r="AN22" s="72"/>
      <c r="AO22" s="73"/>
      <c r="AP22" s="87">
        <f t="shared" si="5"/>
      </c>
      <c r="AR22" s="27">
        <f t="shared" si="7"/>
      </c>
      <c r="AS22" s="94">
        <f t="shared" si="8"/>
        <v>0</v>
      </c>
      <c r="AT22" s="19">
        <f t="shared" si="6"/>
      </c>
      <c r="AU22" s="1">
        <f t="shared" si="1"/>
      </c>
      <c r="AV22" s="1">
        <f t="shared" si="2"/>
      </c>
      <c r="AW22" s="21">
        <f>IF(F22="","",AX2-J22)</f>
      </c>
      <c r="AY22" s="30" t="s">
        <v>110</v>
      </c>
      <c r="AZ22" s="1">
        <v>19</v>
      </c>
      <c r="BA22" s="2">
        <v>99</v>
      </c>
      <c r="BB22" s="50">
        <f t="shared" si="3"/>
        <v>2002</v>
      </c>
      <c r="BC22" s="52">
        <f t="shared" si="4"/>
        <v>1922</v>
      </c>
    </row>
    <row r="23" spans="1:55" ht="12.75">
      <c r="A23" s="89">
        <f t="shared" si="9"/>
      </c>
      <c r="B23" s="65"/>
      <c r="C23" s="66"/>
      <c r="D23" s="207" t="s">
        <v>140</v>
      </c>
      <c r="E23" s="207" t="s">
        <v>142</v>
      </c>
      <c r="F23" s="67"/>
      <c r="G23" s="67"/>
      <c r="H23" s="67"/>
      <c r="I23" s="68"/>
      <c r="J23" s="69"/>
      <c r="K23" s="68"/>
      <c r="L23" s="68"/>
      <c r="M23" s="68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72"/>
      <c r="AK23" s="72"/>
      <c r="AL23" s="72"/>
      <c r="AM23" s="72"/>
      <c r="AN23" s="72"/>
      <c r="AO23" s="73"/>
      <c r="AP23" s="87">
        <f t="shared" si="5"/>
      </c>
      <c r="AR23" s="27">
        <f t="shared" si="7"/>
      </c>
      <c r="AS23" s="94">
        <f t="shared" si="8"/>
        <v>0</v>
      </c>
      <c r="AT23" s="19">
        <f t="shared" si="6"/>
      </c>
      <c r="AU23" s="1">
        <f t="shared" si="1"/>
      </c>
      <c r="AV23" s="1">
        <f t="shared" si="2"/>
      </c>
      <c r="AW23" s="21">
        <f>IF(F23="","",AX2-J23)</f>
      </c>
      <c r="AY23" s="33" t="s">
        <v>48</v>
      </c>
      <c r="AZ23" s="1">
        <v>17</v>
      </c>
      <c r="BA23" s="2">
        <v>99</v>
      </c>
      <c r="BB23" s="50">
        <f t="shared" si="3"/>
        <v>2004</v>
      </c>
      <c r="BC23" s="52">
        <f t="shared" si="4"/>
        <v>1922</v>
      </c>
    </row>
    <row r="24" spans="1:55" ht="12.75">
      <c r="A24" s="89">
        <f t="shared" si="9"/>
      </c>
      <c r="B24" s="65"/>
      <c r="C24" s="66"/>
      <c r="D24" s="207" t="s">
        <v>140</v>
      </c>
      <c r="E24" s="207" t="s">
        <v>142</v>
      </c>
      <c r="F24" s="67"/>
      <c r="G24" s="67"/>
      <c r="H24" s="67"/>
      <c r="I24" s="68"/>
      <c r="J24" s="69"/>
      <c r="K24" s="68"/>
      <c r="L24" s="68"/>
      <c r="M24" s="68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J24" s="72"/>
      <c r="AK24" s="72"/>
      <c r="AL24" s="72"/>
      <c r="AM24" s="72"/>
      <c r="AN24" s="72"/>
      <c r="AO24" s="73"/>
      <c r="AP24" s="87">
        <f t="shared" si="5"/>
      </c>
      <c r="AR24" s="27">
        <f t="shared" si="7"/>
      </c>
      <c r="AS24" s="94">
        <f t="shared" si="8"/>
        <v>0</v>
      </c>
      <c r="AT24" s="19">
        <f t="shared" si="6"/>
      </c>
      <c r="AU24" s="1">
        <f t="shared" si="1"/>
      </c>
      <c r="AV24" s="1">
        <f t="shared" si="2"/>
      </c>
      <c r="AW24" s="21">
        <f>IF(F24="","",AX2-J24)</f>
      </c>
      <c r="AY24" s="33" t="s">
        <v>87</v>
      </c>
      <c r="AZ24" s="1">
        <v>0</v>
      </c>
      <c r="BA24" s="2">
        <v>99</v>
      </c>
      <c r="BB24" s="50">
        <f t="shared" si="3"/>
        <v>2021</v>
      </c>
      <c r="BC24" s="52">
        <f t="shared" si="4"/>
        <v>1922</v>
      </c>
    </row>
    <row r="25" spans="1:55" ht="12.75">
      <c r="A25" s="89">
        <f t="shared" si="9"/>
      </c>
      <c r="B25" s="65"/>
      <c r="C25" s="66"/>
      <c r="D25" s="207" t="s">
        <v>140</v>
      </c>
      <c r="E25" s="207" t="s">
        <v>142</v>
      </c>
      <c r="F25" s="67"/>
      <c r="G25" s="67"/>
      <c r="H25" s="67"/>
      <c r="I25" s="68"/>
      <c r="J25" s="69"/>
      <c r="K25" s="68"/>
      <c r="L25" s="68"/>
      <c r="M25" s="68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72"/>
      <c r="AK25" s="72"/>
      <c r="AL25" s="72"/>
      <c r="AM25" s="72"/>
      <c r="AN25" s="72"/>
      <c r="AO25" s="73"/>
      <c r="AP25" s="87">
        <f t="shared" si="5"/>
      </c>
      <c r="AR25" s="27">
        <f t="shared" si="7"/>
      </c>
      <c r="AS25" s="94">
        <f t="shared" si="8"/>
        <v>0</v>
      </c>
      <c r="AT25" s="19">
        <f t="shared" si="6"/>
      </c>
      <c r="AU25" s="1">
        <f t="shared" si="1"/>
      </c>
      <c r="AV25" s="1">
        <f t="shared" si="2"/>
      </c>
      <c r="AW25" s="21">
        <f>IF(F25="","",AX2-J25)</f>
      </c>
      <c r="AY25" s="30" t="s">
        <v>49</v>
      </c>
      <c r="AZ25" s="4">
        <v>0</v>
      </c>
      <c r="BA25" s="5">
        <v>10</v>
      </c>
      <c r="BB25" s="50">
        <f t="shared" si="3"/>
        <v>2021</v>
      </c>
      <c r="BC25" s="52">
        <f t="shared" si="4"/>
        <v>2011</v>
      </c>
    </row>
    <row r="26" spans="1:55" ht="12.75">
      <c r="A26" s="89">
        <f t="shared" si="9"/>
      </c>
      <c r="B26" s="65"/>
      <c r="C26" s="66"/>
      <c r="D26" s="207" t="s">
        <v>140</v>
      </c>
      <c r="E26" s="207" t="s">
        <v>142</v>
      </c>
      <c r="F26" s="67"/>
      <c r="G26" s="67"/>
      <c r="H26" s="67"/>
      <c r="I26" s="68"/>
      <c r="J26" s="69"/>
      <c r="K26" s="68"/>
      <c r="L26" s="68"/>
      <c r="M26" s="68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72"/>
      <c r="AK26" s="72"/>
      <c r="AL26" s="72"/>
      <c r="AM26" s="72"/>
      <c r="AN26" s="72"/>
      <c r="AO26" s="73"/>
      <c r="AP26" s="87">
        <f t="shared" si="5"/>
      </c>
      <c r="AR26" s="27">
        <f t="shared" si="7"/>
      </c>
      <c r="AS26" s="94">
        <f t="shared" si="8"/>
        <v>0</v>
      </c>
      <c r="AT26" s="19">
        <f t="shared" si="6"/>
      </c>
      <c r="AU26" s="1">
        <f t="shared" si="1"/>
      </c>
      <c r="AV26" s="1">
        <f t="shared" si="2"/>
      </c>
      <c r="AW26" s="21">
        <f>IF(F26="","",AX2-J26)</f>
      </c>
      <c r="AY26" s="30" t="s">
        <v>50</v>
      </c>
      <c r="AZ26" s="4">
        <v>10</v>
      </c>
      <c r="BA26" s="5">
        <v>11</v>
      </c>
      <c r="BB26" s="50">
        <f t="shared" si="3"/>
        <v>2011</v>
      </c>
      <c r="BC26" s="52">
        <f t="shared" si="4"/>
        <v>2010</v>
      </c>
    </row>
    <row r="27" spans="1:55" ht="12.75">
      <c r="A27" s="89">
        <f t="shared" si="9"/>
      </c>
      <c r="B27" s="65"/>
      <c r="C27" s="66"/>
      <c r="D27" s="207" t="s">
        <v>140</v>
      </c>
      <c r="E27" s="207" t="s">
        <v>142</v>
      </c>
      <c r="F27" s="67"/>
      <c r="G27" s="67"/>
      <c r="H27" s="67"/>
      <c r="I27" s="68"/>
      <c r="J27" s="69"/>
      <c r="K27" s="68"/>
      <c r="L27" s="68"/>
      <c r="M27" s="68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72"/>
      <c r="AK27" s="72"/>
      <c r="AL27" s="72"/>
      <c r="AM27" s="72"/>
      <c r="AN27" s="72"/>
      <c r="AO27" s="73"/>
      <c r="AP27" s="87">
        <f t="shared" si="5"/>
      </c>
      <c r="AR27" s="27">
        <f t="shared" si="7"/>
      </c>
      <c r="AS27" s="94">
        <f t="shared" si="8"/>
        <v>0</v>
      </c>
      <c r="AT27" s="19">
        <f t="shared" si="6"/>
      </c>
      <c r="AU27" s="1">
        <f t="shared" si="1"/>
      </c>
      <c r="AV27" s="1">
        <f t="shared" si="2"/>
      </c>
      <c r="AW27" s="21">
        <f>IF(F27="","",AX2-J27)</f>
      </c>
      <c r="AX27" s="48"/>
      <c r="AY27" s="30" t="s">
        <v>51</v>
      </c>
      <c r="AZ27" s="4">
        <v>12</v>
      </c>
      <c r="BA27" s="5">
        <v>13</v>
      </c>
      <c r="BB27" s="50">
        <f t="shared" si="3"/>
        <v>2009</v>
      </c>
      <c r="BC27" s="52">
        <f t="shared" si="4"/>
        <v>2008</v>
      </c>
    </row>
    <row r="28" spans="1:55" ht="12.75">
      <c r="A28" s="89">
        <f t="shared" si="9"/>
      </c>
      <c r="B28" s="65"/>
      <c r="C28" s="66"/>
      <c r="D28" s="207" t="s">
        <v>140</v>
      </c>
      <c r="E28" s="207" t="s">
        <v>142</v>
      </c>
      <c r="F28" s="67"/>
      <c r="G28" s="67"/>
      <c r="H28" s="67"/>
      <c r="I28" s="68"/>
      <c r="J28" s="69"/>
      <c r="K28" s="68"/>
      <c r="L28" s="68"/>
      <c r="M28" s="68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J28" s="72"/>
      <c r="AK28" s="72"/>
      <c r="AL28" s="72"/>
      <c r="AM28" s="72"/>
      <c r="AN28" s="72"/>
      <c r="AO28" s="73"/>
      <c r="AP28" s="87">
        <f t="shared" si="5"/>
      </c>
      <c r="AR28" s="27">
        <f t="shared" si="7"/>
      </c>
      <c r="AS28" s="94">
        <f t="shared" si="8"/>
        <v>0</v>
      </c>
      <c r="AT28" s="19">
        <f t="shared" si="6"/>
      </c>
      <c r="AU28" s="1">
        <f t="shared" si="1"/>
      </c>
      <c r="AV28" s="1">
        <f t="shared" si="2"/>
      </c>
      <c r="AW28" s="21">
        <f>IF(F28="","",AX2-J28)</f>
      </c>
      <c r="AY28" s="30" t="s">
        <v>52</v>
      </c>
      <c r="AZ28" s="4">
        <v>14</v>
      </c>
      <c r="BA28" s="5">
        <v>16</v>
      </c>
      <c r="BB28" s="50">
        <f t="shared" si="3"/>
        <v>2007</v>
      </c>
      <c r="BC28" s="52">
        <f t="shared" si="4"/>
        <v>2005</v>
      </c>
    </row>
    <row r="29" spans="1:55" ht="12.75">
      <c r="A29" s="89">
        <f t="shared" si="9"/>
      </c>
      <c r="B29" s="65"/>
      <c r="C29" s="66"/>
      <c r="D29" s="207" t="s">
        <v>140</v>
      </c>
      <c r="E29" s="207" t="s">
        <v>142</v>
      </c>
      <c r="F29" s="67"/>
      <c r="G29" s="67"/>
      <c r="H29" s="67"/>
      <c r="I29" s="68"/>
      <c r="J29" s="69"/>
      <c r="K29" s="68"/>
      <c r="L29" s="68"/>
      <c r="M29" s="68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72"/>
      <c r="AK29" s="72"/>
      <c r="AL29" s="72"/>
      <c r="AM29" s="72"/>
      <c r="AN29" s="72"/>
      <c r="AO29" s="73"/>
      <c r="AP29" s="87">
        <f t="shared" si="5"/>
      </c>
      <c r="AR29" s="27">
        <f t="shared" si="7"/>
      </c>
      <c r="AS29" s="94">
        <f t="shared" si="8"/>
        <v>0</v>
      </c>
      <c r="AT29" s="19">
        <f t="shared" si="6"/>
      </c>
      <c r="AU29" s="1">
        <f t="shared" si="1"/>
      </c>
      <c r="AV29" s="1">
        <f t="shared" si="2"/>
      </c>
      <c r="AW29" s="21">
        <f>IF(F29="","",AX2-J29)</f>
      </c>
      <c r="AY29" s="30" t="s">
        <v>53</v>
      </c>
      <c r="AZ29" s="4">
        <v>17</v>
      </c>
      <c r="BA29" s="5">
        <v>18</v>
      </c>
      <c r="BB29" s="50">
        <f t="shared" si="3"/>
        <v>2004</v>
      </c>
      <c r="BC29" s="52">
        <f t="shared" si="4"/>
        <v>2003</v>
      </c>
    </row>
    <row r="30" spans="1:55" ht="12.75">
      <c r="A30" s="89">
        <f t="shared" si="9"/>
      </c>
      <c r="B30" s="65"/>
      <c r="C30" s="66"/>
      <c r="D30" s="207" t="s">
        <v>140</v>
      </c>
      <c r="E30" s="207" t="s">
        <v>142</v>
      </c>
      <c r="F30" s="67"/>
      <c r="G30" s="67"/>
      <c r="H30" s="67"/>
      <c r="I30" s="68"/>
      <c r="J30" s="69"/>
      <c r="K30" s="68"/>
      <c r="L30" s="68"/>
      <c r="M30" s="68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72"/>
      <c r="AK30" s="72"/>
      <c r="AL30" s="72"/>
      <c r="AM30" s="72"/>
      <c r="AN30" s="72"/>
      <c r="AO30" s="73"/>
      <c r="AP30" s="87">
        <f t="shared" si="5"/>
      </c>
      <c r="AR30" s="27">
        <f t="shared" si="7"/>
      </c>
      <c r="AS30" s="94">
        <f t="shared" si="8"/>
        <v>0</v>
      </c>
      <c r="AT30" s="19">
        <f t="shared" si="6"/>
      </c>
      <c r="AU30" s="1">
        <f t="shared" si="1"/>
      </c>
      <c r="AV30" s="1">
        <f t="shared" si="2"/>
      </c>
      <c r="AW30" s="21">
        <f>IF(F30="","",AX2-J30)</f>
      </c>
      <c r="AY30" s="30" t="s">
        <v>54</v>
      </c>
      <c r="AZ30" s="4">
        <v>19</v>
      </c>
      <c r="BA30" s="5">
        <v>20</v>
      </c>
      <c r="BB30" s="50">
        <f t="shared" si="3"/>
        <v>2002</v>
      </c>
      <c r="BC30" s="52">
        <f t="shared" si="4"/>
        <v>2001</v>
      </c>
    </row>
    <row r="31" spans="1:55" ht="12.75">
      <c r="A31" s="89">
        <f t="shared" si="9"/>
      </c>
      <c r="B31" s="65"/>
      <c r="C31" s="66"/>
      <c r="D31" s="207" t="s">
        <v>140</v>
      </c>
      <c r="E31" s="207" t="s">
        <v>142</v>
      </c>
      <c r="F31" s="67"/>
      <c r="G31" s="67"/>
      <c r="H31" s="67"/>
      <c r="I31" s="68"/>
      <c r="J31" s="69"/>
      <c r="K31" s="68"/>
      <c r="L31" s="68"/>
      <c r="M31" s="68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72"/>
      <c r="AK31" s="72"/>
      <c r="AL31" s="72"/>
      <c r="AM31" s="72"/>
      <c r="AN31" s="72"/>
      <c r="AO31" s="73"/>
      <c r="AP31" s="87">
        <f t="shared" si="5"/>
      </c>
      <c r="AR31" s="27">
        <f t="shared" si="7"/>
      </c>
      <c r="AS31" s="94">
        <f t="shared" si="8"/>
        <v>0</v>
      </c>
      <c r="AT31" s="19">
        <f t="shared" si="6"/>
      </c>
      <c r="AU31" s="1">
        <f t="shared" si="1"/>
      </c>
      <c r="AV31" s="1">
        <f t="shared" si="2"/>
      </c>
      <c r="AW31" s="21">
        <f>IF(F31="","",AX2-J31)</f>
      </c>
      <c r="AY31" s="30" t="s">
        <v>111</v>
      </c>
      <c r="AZ31" s="4">
        <v>21</v>
      </c>
      <c r="BA31" s="5">
        <v>99</v>
      </c>
      <c r="BB31" s="50">
        <f t="shared" si="3"/>
        <v>2000</v>
      </c>
      <c r="BC31" s="52">
        <f t="shared" si="4"/>
        <v>1922</v>
      </c>
    </row>
    <row r="32" spans="1:55" ht="12.75">
      <c r="A32" s="89">
        <f t="shared" si="9"/>
      </c>
      <c r="B32" s="65"/>
      <c r="C32" s="66"/>
      <c r="D32" s="207" t="s">
        <v>140</v>
      </c>
      <c r="E32" s="207" t="s">
        <v>142</v>
      </c>
      <c r="F32" s="67"/>
      <c r="G32" s="67"/>
      <c r="H32" s="67"/>
      <c r="I32" s="68"/>
      <c r="J32" s="69"/>
      <c r="K32" s="68"/>
      <c r="L32" s="68"/>
      <c r="M32" s="68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J32" s="72"/>
      <c r="AK32" s="72"/>
      <c r="AL32" s="72"/>
      <c r="AM32" s="72"/>
      <c r="AN32" s="72"/>
      <c r="AO32" s="73"/>
      <c r="AP32" s="87">
        <f t="shared" si="5"/>
      </c>
      <c r="AR32" s="27">
        <f t="shared" si="7"/>
      </c>
      <c r="AS32" s="94">
        <f t="shared" si="8"/>
        <v>0</v>
      </c>
      <c r="AT32" s="19">
        <f t="shared" si="6"/>
      </c>
      <c r="AU32" s="1">
        <f t="shared" si="1"/>
      </c>
      <c r="AV32" s="1">
        <f t="shared" si="2"/>
      </c>
      <c r="AW32" s="21">
        <f>IF(F32="","",AX2-J32)</f>
      </c>
      <c r="AY32" s="30" t="s">
        <v>55</v>
      </c>
      <c r="AZ32" s="4">
        <v>19</v>
      </c>
      <c r="BA32" s="5">
        <v>99</v>
      </c>
      <c r="BB32" s="50">
        <f t="shared" si="3"/>
        <v>2002</v>
      </c>
      <c r="BC32" s="52">
        <f t="shared" si="4"/>
        <v>1922</v>
      </c>
    </row>
    <row r="33" spans="1:55" ht="12.75">
      <c r="A33" s="89">
        <f t="shared" si="9"/>
      </c>
      <c r="B33" s="65"/>
      <c r="C33" s="66"/>
      <c r="D33" s="207" t="s">
        <v>140</v>
      </c>
      <c r="E33" s="207" t="s">
        <v>142</v>
      </c>
      <c r="F33" s="67"/>
      <c r="G33" s="67"/>
      <c r="H33" s="67"/>
      <c r="I33" s="68"/>
      <c r="J33" s="69"/>
      <c r="K33" s="68"/>
      <c r="L33" s="68"/>
      <c r="M33" s="68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72"/>
      <c r="AK33" s="72"/>
      <c r="AL33" s="72"/>
      <c r="AM33" s="72"/>
      <c r="AN33" s="72"/>
      <c r="AO33" s="73"/>
      <c r="AP33" s="87">
        <f t="shared" si="5"/>
      </c>
      <c r="AR33" s="27">
        <f t="shared" si="7"/>
      </c>
      <c r="AS33" s="94">
        <f t="shared" si="8"/>
        <v>0</v>
      </c>
      <c r="AT33" s="19">
        <f t="shared" si="6"/>
      </c>
      <c r="AU33" s="1">
        <f t="shared" si="1"/>
      </c>
      <c r="AV33" s="1">
        <f t="shared" si="2"/>
      </c>
      <c r="AW33" s="21">
        <f>IF(F33="","",AX2-J33)</f>
      </c>
      <c r="AY33" s="30" t="s">
        <v>56</v>
      </c>
      <c r="AZ33" s="1">
        <v>25</v>
      </c>
      <c r="BA33" s="2">
        <v>29</v>
      </c>
      <c r="BB33" s="50">
        <f t="shared" si="3"/>
        <v>1996</v>
      </c>
      <c r="BC33" s="52">
        <f t="shared" si="4"/>
        <v>1992</v>
      </c>
    </row>
    <row r="34" spans="1:55" ht="12.75">
      <c r="A34" s="89">
        <f t="shared" si="9"/>
      </c>
      <c r="B34" s="65"/>
      <c r="C34" s="66"/>
      <c r="D34" s="207" t="s">
        <v>140</v>
      </c>
      <c r="E34" s="207" t="s">
        <v>142</v>
      </c>
      <c r="F34" s="67"/>
      <c r="G34" s="67"/>
      <c r="H34" s="67"/>
      <c r="I34" s="68"/>
      <c r="J34" s="69"/>
      <c r="K34" s="68"/>
      <c r="L34" s="68"/>
      <c r="M34" s="68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J34" s="72"/>
      <c r="AK34" s="72"/>
      <c r="AL34" s="72"/>
      <c r="AM34" s="72"/>
      <c r="AN34" s="72"/>
      <c r="AO34" s="73"/>
      <c r="AP34" s="87">
        <f t="shared" si="5"/>
      </c>
      <c r="AR34" s="27">
        <f t="shared" si="7"/>
      </c>
      <c r="AS34" s="94">
        <f t="shared" si="8"/>
        <v>0</v>
      </c>
      <c r="AT34" s="19">
        <f t="shared" si="6"/>
      </c>
      <c r="AU34" s="1">
        <f t="shared" si="1"/>
      </c>
      <c r="AV34" s="1">
        <f t="shared" si="2"/>
      </c>
      <c r="AW34" s="21">
        <f>IF(F34="","",AX2-J34)</f>
      </c>
      <c r="AY34" s="30" t="s">
        <v>57</v>
      </c>
      <c r="AZ34" s="1">
        <v>30</v>
      </c>
      <c r="BA34" s="2">
        <v>34</v>
      </c>
      <c r="BB34" s="50">
        <f t="shared" si="3"/>
        <v>1991</v>
      </c>
      <c r="BC34" s="52">
        <f t="shared" si="4"/>
        <v>1987</v>
      </c>
    </row>
    <row r="35" spans="1:55" ht="12.75">
      <c r="A35" s="89">
        <f t="shared" si="9"/>
      </c>
      <c r="B35" s="65"/>
      <c r="C35" s="66"/>
      <c r="D35" s="207" t="s">
        <v>140</v>
      </c>
      <c r="E35" s="207" t="s">
        <v>142</v>
      </c>
      <c r="F35" s="67"/>
      <c r="G35" s="67"/>
      <c r="H35" s="67"/>
      <c r="I35" s="68"/>
      <c r="J35" s="69"/>
      <c r="K35" s="68"/>
      <c r="L35" s="68"/>
      <c r="M35" s="68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J35" s="72"/>
      <c r="AK35" s="72"/>
      <c r="AL35" s="72"/>
      <c r="AM35" s="72"/>
      <c r="AN35" s="72"/>
      <c r="AO35" s="73"/>
      <c r="AP35" s="87">
        <f t="shared" si="5"/>
      </c>
      <c r="AR35" s="27">
        <f t="shared" si="7"/>
      </c>
      <c r="AS35" s="94">
        <f t="shared" si="8"/>
        <v>0</v>
      </c>
      <c r="AT35" s="19">
        <f t="shared" si="6"/>
      </c>
      <c r="AU35" s="1">
        <f t="shared" si="1"/>
      </c>
      <c r="AV35" s="1">
        <f t="shared" si="2"/>
      </c>
      <c r="AW35" s="21">
        <f>IF(F35="","",AX2-J35)</f>
      </c>
      <c r="AY35" s="30" t="s">
        <v>58</v>
      </c>
      <c r="AZ35" s="1">
        <v>35</v>
      </c>
      <c r="BA35" s="2">
        <v>39</v>
      </c>
      <c r="BB35" s="50">
        <f t="shared" si="3"/>
        <v>1986</v>
      </c>
      <c r="BC35" s="52">
        <f t="shared" si="4"/>
        <v>1982</v>
      </c>
    </row>
    <row r="36" spans="1:55" ht="12.75">
      <c r="A36" s="89">
        <f t="shared" si="9"/>
      </c>
      <c r="B36" s="65"/>
      <c r="C36" s="66"/>
      <c r="D36" s="207" t="s">
        <v>140</v>
      </c>
      <c r="E36" s="207" t="s">
        <v>142</v>
      </c>
      <c r="F36" s="67"/>
      <c r="G36" s="67"/>
      <c r="H36" s="67"/>
      <c r="I36" s="68"/>
      <c r="J36" s="69"/>
      <c r="K36" s="68"/>
      <c r="L36" s="68"/>
      <c r="M36" s="68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J36" s="72"/>
      <c r="AK36" s="72"/>
      <c r="AL36" s="72"/>
      <c r="AM36" s="72"/>
      <c r="AN36" s="72"/>
      <c r="AO36" s="73"/>
      <c r="AP36" s="87">
        <f t="shared" si="5"/>
      </c>
      <c r="AR36" s="27">
        <f t="shared" si="7"/>
      </c>
      <c r="AS36" s="94">
        <f t="shared" si="8"/>
        <v>0</v>
      </c>
      <c r="AT36" s="19">
        <f t="shared" si="6"/>
      </c>
      <c r="AU36" s="1">
        <f t="shared" si="1"/>
      </c>
      <c r="AV36" s="1">
        <f t="shared" si="2"/>
      </c>
      <c r="AW36" s="21">
        <f>IF(F36="","",AX2-J36)</f>
      </c>
      <c r="AY36" s="30" t="s">
        <v>59</v>
      </c>
      <c r="AZ36" s="1">
        <v>40</v>
      </c>
      <c r="BA36" s="5">
        <v>44</v>
      </c>
      <c r="BB36" s="50">
        <f t="shared" si="3"/>
        <v>1981</v>
      </c>
      <c r="BC36" s="52">
        <f t="shared" si="4"/>
        <v>1977</v>
      </c>
    </row>
    <row r="37" spans="1:55" ht="12.75">
      <c r="A37" s="89">
        <f t="shared" si="9"/>
      </c>
      <c r="B37" s="65"/>
      <c r="C37" s="66"/>
      <c r="D37" s="207" t="s">
        <v>140</v>
      </c>
      <c r="E37" s="207" t="s">
        <v>142</v>
      </c>
      <c r="F37" s="67"/>
      <c r="G37" s="67"/>
      <c r="H37" s="67"/>
      <c r="I37" s="68"/>
      <c r="J37" s="69"/>
      <c r="K37" s="68"/>
      <c r="L37" s="68"/>
      <c r="M37" s="68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J37" s="72"/>
      <c r="AK37" s="72"/>
      <c r="AL37" s="72"/>
      <c r="AM37" s="72"/>
      <c r="AN37" s="72"/>
      <c r="AO37" s="73"/>
      <c r="AP37" s="87">
        <f t="shared" si="5"/>
      </c>
      <c r="AR37" s="27">
        <f t="shared" si="7"/>
      </c>
      <c r="AS37" s="94">
        <f t="shared" si="8"/>
        <v>0</v>
      </c>
      <c r="AT37" s="19">
        <f t="shared" si="6"/>
      </c>
      <c r="AU37" s="1">
        <f t="shared" si="1"/>
      </c>
      <c r="AV37" s="1">
        <f t="shared" si="2"/>
      </c>
      <c r="AW37" s="21">
        <f>IF(F37="","",AX2-J37)</f>
      </c>
      <c r="AY37" s="30" t="s">
        <v>60</v>
      </c>
      <c r="AZ37" s="1">
        <v>45</v>
      </c>
      <c r="BA37" s="2">
        <v>49</v>
      </c>
      <c r="BB37" s="50">
        <f t="shared" si="3"/>
        <v>1976</v>
      </c>
      <c r="BC37" s="52">
        <f t="shared" si="4"/>
        <v>1972</v>
      </c>
    </row>
    <row r="38" spans="1:55" ht="12.75">
      <c r="A38" s="89">
        <f t="shared" si="9"/>
      </c>
      <c r="B38" s="65"/>
      <c r="C38" s="66"/>
      <c r="D38" s="207" t="s">
        <v>140</v>
      </c>
      <c r="E38" s="207" t="s">
        <v>142</v>
      </c>
      <c r="F38" s="67"/>
      <c r="G38" s="67"/>
      <c r="H38" s="67"/>
      <c r="I38" s="68"/>
      <c r="J38" s="69"/>
      <c r="K38" s="68"/>
      <c r="L38" s="68"/>
      <c r="M38" s="68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  <c r="AJ38" s="72"/>
      <c r="AK38" s="72"/>
      <c r="AL38" s="72"/>
      <c r="AM38" s="72"/>
      <c r="AN38" s="72"/>
      <c r="AO38" s="73"/>
      <c r="AP38" s="87">
        <f t="shared" si="5"/>
      </c>
      <c r="AR38" s="27">
        <f t="shared" si="7"/>
      </c>
      <c r="AS38" s="94">
        <f t="shared" si="8"/>
        <v>0</v>
      </c>
      <c r="AT38" s="19">
        <f t="shared" si="6"/>
      </c>
      <c r="AU38" s="1">
        <f t="shared" si="1"/>
      </c>
      <c r="AV38" s="1">
        <f t="shared" si="2"/>
      </c>
      <c r="AW38" s="21">
        <f>IF(F38="","",AX2-J38)</f>
      </c>
      <c r="AY38" s="30" t="s">
        <v>61</v>
      </c>
      <c r="AZ38" s="1">
        <v>50</v>
      </c>
      <c r="BA38" s="2">
        <v>54</v>
      </c>
      <c r="BB38" s="50">
        <f t="shared" si="3"/>
        <v>1971</v>
      </c>
      <c r="BC38" s="52">
        <f t="shared" si="4"/>
        <v>1967</v>
      </c>
    </row>
    <row r="39" spans="1:55" ht="12.75">
      <c r="A39" s="89">
        <f t="shared" si="9"/>
      </c>
      <c r="B39" s="65"/>
      <c r="C39" s="66"/>
      <c r="D39" s="207" t="s">
        <v>140</v>
      </c>
      <c r="E39" s="207" t="s">
        <v>142</v>
      </c>
      <c r="F39" s="67"/>
      <c r="G39" s="67"/>
      <c r="H39" s="67"/>
      <c r="I39" s="68"/>
      <c r="J39" s="69"/>
      <c r="K39" s="68"/>
      <c r="L39" s="68"/>
      <c r="M39" s="68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72"/>
      <c r="AK39" s="72"/>
      <c r="AL39" s="72"/>
      <c r="AM39" s="72"/>
      <c r="AN39" s="72"/>
      <c r="AO39" s="73"/>
      <c r="AP39" s="87">
        <f t="shared" si="5"/>
      </c>
      <c r="AR39" s="27">
        <f t="shared" si="7"/>
      </c>
      <c r="AS39" s="94">
        <f t="shared" si="8"/>
        <v>0</v>
      </c>
      <c r="AT39" s="19">
        <f t="shared" si="6"/>
      </c>
      <c r="AU39" s="1">
        <f t="shared" si="1"/>
      </c>
      <c r="AV39" s="1">
        <f t="shared" si="2"/>
      </c>
      <c r="AW39" s="21">
        <f>IF(F39="","",AX2-J39)</f>
      </c>
      <c r="AY39" s="30" t="s">
        <v>62</v>
      </c>
      <c r="AZ39" s="1">
        <v>55</v>
      </c>
      <c r="BA39" s="2">
        <v>59</v>
      </c>
      <c r="BB39" s="50">
        <f t="shared" si="3"/>
        <v>1966</v>
      </c>
      <c r="BC39" s="52">
        <f t="shared" si="4"/>
        <v>1962</v>
      </c>
    </row>
    <row r="40" spans="1:55" ht="12.75">
      <c r="A40" s="89">
        <f t="shared" si="9"/>
      </c>
      <c r="B40" s="65"/>
      <c r="C40" s="66"/>
      <c r="D40" s="207" t="s">
        <v>140</v>
      </c>
      <c r="E40" s="207" t="s">
        <v>142</v>
      </c>
      <c r="F40" s="67"/>
      <c r="G40" s="67"/>
      <c r="H40" s="67"/>
      <c r="I40" s="68"/>
      <c r="J40" s="69"/>
      <c r="K40" s="68"/>
      <c r="L40" s="68"/>
      <c r="M40" s="68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1"/>
      <c r="AJ40" s="72"/>
      <c r="AK40" s="72"/>
      <c r="AL40" s="72"/>
      <c r="AM40" s="72"/>
      <c r="AN40" s="72"/>
      <c r="AO40" s="73"/>
      <c r="AP40" s="87">
        <f t="shared" si="5"/>
      </c>
      <c r="AR40" s="27">
        <f t="shared" si="7"/>
      </c>
      <c r="AS40" s="94">
        <f t="shared" si="8"/>
        <v>0</v>
      </c>
      <c r="AT40" s="19">
        <f t="shared" si="6"/>
      </c>
      <c r="AU40" s="1">
        <f t="shared" si="1"/>
      </c>
      <c r="AV40" s="1">
        <f t="shared" si="2"/>
      </c>
      <c r="AW40" s="21">
        <f>IF(F40="","",AX2-J40)</f>
      </c>
      <c r="AY40" s="30" t="s">
        <v>63</v>
      </c>
      <c r="AZ40" s="1">
        <v>60</v>
      </c>
      <c r="BA40" s="5">
        <v>64</v>
      </c>
      <c r="BB40" s="50">
        <f t="shared" si="3"/>
        <v>1961</v>
      </c>
      <c r="BC40" s="52">
        <f t="shared" si="4"/>
        <v>1957</v>
      </c>
    </row>
    <row r="41" spans="1:55" ht="12.75">
      <c r="A41" s="89">
        <f t="shared" si="9"/>
      </c>
      <c r="B41" s="65"/>
      <c r="C41" s="66"/>
      <c r="D41" s="207" t="s">
        <v>140</v>
      </c>
      <c r="E41" s="207" t="s">
        <v>142</v>
      </c>
      <c r="F41" s="67"/>
      <c r="G41" s="67"/>
      <c r="H41" s="67"/>
      <c r="I41" s="68"/>
      <c r="J41" s="69"/>
      <c r="K41" s="68"/>
      <c r="L41" s="68"/>
      <c r="M41" s="68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72"/>
      <c r="AK41" s="72"/>
      <c r="AL41" s="72"/>
      <c r="AM41" s="72"/>
      <c r="AN41" s="72"/>
      <c r="AO41" s="73"/>
      <c r="AP41" s="87">
        <f t="shared" si="5"/>
      </c>
      <c r="AR41" s="27">
        <f t="shared" si="7"/>
      </c>
      <c r="AS41" s="94">
        <f t="shared" si="8"/>
        <v>0</v>
      </c>
      <c r="AT41" s="19">
        <f t="shared" si="6"/>
      </c>
      <c r="AU41" s="1">
        <f t="shared" si="1"/>
      </c>
      <c r="AV41" s="1">
        <f t="shared" si="2"/>
      </c>
      <c r="AW41" s="21">
        <f>IF(F41="","",AX2-J41)</f>
      </c>
      <c r="AY41" s="30" t="s">
        <v>64</v>
      </c>
      <c r="AZ41" s="1">
        <v>65</v>
      </c>
      <c r="BA41" s="2">
        <v>69</v>
      </c>
      <c r="BB41" s="50">
        <f t="shared" si="3"/>
        <v>1956</v>
      </c>
      <c r="BC41" s="52">
        <f t="shared" si="4"/>
        <v>1952</v>
      </c>
    </row>
    <row r="42" spans="1:55" ht="12.75">
      <c r="A42" s="89">
        <f t="shared" si="9"/>
      </c>
      <c r="B42" s="65"/>
      <c r="C42" s="66"/>
      <c r="D42" s="207" t="s">
        <v>140</v>
      </c>
      <c r="E42" s="207" t="s">
        <v>142</v>
      </c>
      <c r="F42" s="67"/>
      <c r="G42" s="67"/>
      <c r="H42" s="67"/>
      <c r="I42" s="68"/>
      <c r="J42" s="69"/>
      <c r="K42" s="68"/>
      <c r="L42" s="68"/>
      <c r="M42" s="68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1"/>
      <c r="AJ42" s="72"/>
      <c r="AK42" s="72"/>
      <c r="AL42" s="72"/>
      <c r="AM42" s="72"/>
      <c r="AN42" s="72"/>
      <c r="AO42" s="73"/>
      <c r="AP42" s="87">
        <f t="shared" si="5"/>
      </c>
      <c r="AR42" s="27">
        <f t="shared" si="7"/>
      </c>
      <c r="AS42" s="94">
        <f t="shared" si="8"/>
        <v>0</v>
      </c>
      <c r="AT42" s="19">
        <f t="shared" si="6"/>
      </c>
      <c r="AU42" s="1">
        <f t="shared" si="1"/>
      </c>
      <c r="AV42" s="1">
        <f t="shared" si="2"/>
      </c>
      <c r="AW42" s="21">
        <f>IF(F42="","",AX2-J42)</f>
      </c>
      <c r="AY42" s="30" t="s">
        <v>65</v>
      </c>
      <c r="AZ42" s="1">
        <v>70</v>
      </c>
      <c r="BA42" s="2">
        <v>74</v>
      </c>
      <c r="BB42" s="50">
        <f t="shared" si="3"/>
        <v>1951</v>
      </c>
      <c r="BC42" s="52">
        <f t="shared" si="4"/>
        <v>1947</v>
      </c>
    </row>
    <row r="43" spans="1:55" ht="12.75">
      <c r="A43" s="89">
        <f t="shared" si="9"/>
      </c>
      <c r="B43" s="65"/>
      <c r="C43" s="66"/>
      <c r="D43" s="207" t="s">
        <v>140</v>
      </c>
      <c r="E43" s="207" t="s">
        <v>142</v>
      </c>
      <c r="F43" s="67"/>
      <c r="G43" s="67"/>
      <c r="H43" s="67"/>
      <c r="I43" s="68"/>
      <c r="J43" s="69"/>
      <c r="K43" s="68"/>
      <c r="L43" s="68"/>
      <c r="M43" s="68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72"/>
      <c r="AK43" s="72"/>
      <c r="AL43" s="72"/>
      <c r="AM43" s="72"/>
      <c r="AN43" s="72"/>
      <c r="AO43" s="73"/>
      <c r="AP43" s="87">
        <f t="shared" si="5"/>
      </c>
      <c r="AR43" s="27">
        <f t="shared" si="7"/>
      </c>
      <c r="AS43" s="94">
        <f t="shared" si="8"/>
        <v>0</v>
      </c>
      <c r="AT43" s="19">
        <f t="shared" si="6"/>
      </c>
      <c r="AU43" s="1">
        <f aca="true" t="shared" si="10" ref="AU43:AU74">IF(F43="","",VLOOKUP(AT43,$AY$11:$BA$62,2,))</f>
      </c>
      <c r="AV43" s="1">
        <f aca="true" t="shared" si="11" ref="AV43:AV74">IF(F43="","",VLOOKUP(AT43,$AY$11:$BA$62,3,))</f>
      </c>
      <c r="AW43" s="21">
        <f>IF(F43="","",AX2-J43)</f>
      </c>
      <c r="AY43" s="30" t="s">
        <v>66</v>
      </c>
      <c r="AZ43" s="1">
        <v>75</v>
      </c>
      <c r="BA43" s="2">
        <v>79</v>
      </c>
      <c r="BB43" s="50">
        <f aca="true" t="shared" si="12" ref="BB43:BB62">$AX$2-AZ43</f>
        <v>1946</v>
      </c>
      <c r="BC43" s="52">
        <f aca="true" t="shared" si="13" ref="BC43:BC62">$AX$2-BA43</f>
        <v>1942</v>
      </c>
    </row>
    <row r="44" spans="1:55" ht="12.75">
      <c r="A44" s="89">
        <f t="shared" si="9"/>
      </c>
      <c r="B44" s="65"/>
      <c r="C44" s="66"/>
      <c r="D44" s="207" t="s">
        <v>140</v>
      </c>
      <c r="E44" s="207" t="s">
        <v>142</v>
      </c>
      <c r="F44" s="67"/>
      <c r="G44" s="67"/>
      <c r="H44" s="67"/>
      <c r="I44" s="68"/>
      <c r="J44" s="69"/>
      <c r="K44" s="68"/>
      <c r="L44" s="68"/>
      <c r="M44" s="68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1"/>
      <c r="AJ44" s="72"/>
      <c r="AK44" s="72"/>
      <c r="AL44" s="72"/>
      <c r="AM44" s="72"/>
      <c r="AN44" s="72"/>
      <c r="AO44" s="73"/>
      <c r="AP44" s="87">
        <f aca="true" t="shared" si="14" ref="AP44:AP75">IF(F44="","",COUNTIF(N44:AO44,"&gt;0")+COUNTIF(N44:AO44,"ST")+COUNTIF(N43:AO43,"ST ")+COUNTIF(N43:AO43," ST")+COUNTIF(N43:AO43," ST "))</f>
      </c>
      <c r="AR44" s="27">
        <f t="shared" si="7"/>
      </c>
      <c r="AS44" s="94">
        <f t="shared" si="8"/>
        <v>0</v>
      </c>
      <c r="AT44" s="19">
        <f t="shared" si="6"/>
      </c>
      <c r="AU44" s="1">
        <f t="shared" si="10"/>
      </c>
      <c r="AV44" s="1">
        <f t="shared" si="11"/>
      </c>
      <c r="AW44" s="21">
        <f>IF(F44="","",AX2-J44)</f>
      </c>
      <c r="AY44" s="34" t="s">
        <v>67</v>
      </c>
      <c r="AZ44" s="1">
        <v>80</v>
      </c>
      <c r="BA44" s="5">
        <v>84</v>
      </c>
      <c r="BB44" s="50">
        <f t="shared" si="12"/>
        <v>1941</v>
      </c>
      <c r="BC44" s="52">
        <f t="shared" si="13"/>
        <v>1937</v>
      </c>
    </row>
    <row r="45" spans="1:55" ht="12.75">
      <c r="A45" s="89">
        <f t="shared" si="9"/>
      </c>
      <c r="B45" s="65"/>
      <c r="C45" s="66"/>
      <c r="D45" s="207" t="s">
        <v>140</v>
      </c>
      <c r="E45" s="207" t="s">
        <v>142</v>
      </c>
      <c r="F45" s="67"/>
      <c r="G45" s="67"/>
      <c r="H45" s="67"/>
      <c r="I45" s="68"/>
      <c r="J45" s="69"/>
      <c r="K45" s="68"/>
      <c r="L45" s="68"/>
      <c r="M45" s="68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72"/>
      <c r="AK45" s="72"/>
      <c r="AL45" s="72"/>
      <c r="AM45" s="72"/>
      <c r="AN45" s="72"/>
      <c r="AO45" s="73"/>
      <c r="AP45" s="87">
        <f t="shared" si="14"/>
      </c>
      <c r="AR45" s="27">
        <f t="shared" si="7"/>
      </c>
      <c r="AS45" s="94">
        <f t="shared" si="8"/>
        <v>0</v>
      </c>
      <c r="AT45" s="19">
        <f t="shared" si="6"/>
      </c>
      <c r="AU45" s="1">
        <f t="shared" si="10"/>
      </c>
      <c r="AV45" s="1">
        <f t="shared" si="11"/>
      </c>
      <c r="AW45" s="21">
        <f>IF(F45="","",AX2-J45)</f>
      </c>
      <c r="AY45" s="34" t="s">
        <v>68</v>
      </c>
      <c r="AZ45" s="1">
        <v>85</v>
      </c>
      <c r="BA45" s="2">
        <v>89</v>
      </c>
      <c r="BB45" s="50">
        <f t="shared" si="12"/>
        <v>1936</v>
      </c>
      <c r="BC45" s="52">
        <f t="shared" si="13"/>
        <v>1932</v>
      </c>
    </row>
    <row r="46" spans="1:55" ht="12.75">
      <c r="A46" s="89">
        <f t="shared" si="9"/>
      </c>
      <c r="B46" s="65"/>
      <c r="C46" s="66"/>
      <c r="D46" s="207" t="s">
        <v>140</v>
      </c>
      <c r="E46" s="207" t="s">
        <v>142</v>
      </c>
      <c r="F46" s="67"/>
      <c r="G46" s="67"/>
      <c r="H46" s="67"/>
      <c r="I46" s="68"/>
      <c r="J46" s="69"/>
      <c r="K46" s="68"/>
      <c r="L46" s="68"/>
      <c r="M46" s="68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1"/>
      <c r="AJ46" s="72"/>
      <c r="AK46" s="72"/>
      <c r="AL46" s="72"/>
      <c r="AM46" s="72"/>
      <c r="AN46" s="72"/>
      <c r="AO46" s="73"/>
      <c r="AP46" s="87">
        <f t="shared" si="14"/>
      </c>
      <c r="AR46" s="27">
        <f t="shared" si="7"/>
      </c>
      <c r="AS46" s="94">
        <f t="shared" si="8"/>
        <v>0</v>
      </c>
      <c r="AT46" s="19">
        <f t="shared" si="6"/>
      </c>
      <c r="AU46" s="1">
        <f t="shared" si="10"/>
      </c>
      <c r="AV46" s="1">
        <f t="shared" si="11"/>
      </c>
      <c r="AW46" s="21">
        <f>IF(F46="","",AX2-J46)</f>
      </c>
      <c r="AY46" s="34" t="s">
        <v>69</v>
      </c>
      <c r="AZ46" s="1">
        <v>90</v>
      </c>
      <c r="BA46" s="2">
        <v>94</v>
      </c>
      <c r="BB46" s="50">
        <f t="shared" si="12"/>
        <v>1931</v>
      </c>
      <c r="BC46" s="52">
        <f t="shared" si="13"/>
        <v>1927</v>
      </c>
    </row>
    <row r="47" spans="1:55" ht="12.75">
      <c r="A47" s="89">
        <f t="shared" si="9"/>
      </c>
      <c r="B47" s="65"/>
      <c r="C47" s="66"/>
      <c r="D47" s="207" t="s">
        <v>140</v>
      </c>
      <c r="E47" s="207" t="s">
        <v>142</v>
      </c>
      <c r="F47" s="67"/>
      <c r="G47" s="67"/>
      <c r="H47" s="67"/>
      <c r="I47" s="68"/>
      <c r="J47" s="69"/>
      <c r="K47" s="68"/>
      <c r="L47" s="68"/>
      <c r="M47" s="68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72"/>
      <c r="AK47" s="72"/>
      <c r="AL47" s="72"/>
      <c r="AM47" s="72"/>
      <c r="AN47" s="72"/>
      <c r="AO47" s="73"/>
      <c r="AP47" s="87">
        <f t="shared" si="14"/>
      </c>
      <c r="AR47" s="27">
        <f t="shared" si="7"/>
      </c>
      <c r="AS47" s="94">
        <f t="shared" si="8"/>
        <v>0</v>
      </c>
      <c r="AT47" s="19">
        <f t="shared" si="6"/>
      </c>
      <c r="AU47" s="1">
        <f t="shared" si="10"/>
      </c>
      <c r="AV47" s="1">
        <f t="shared" si="11"/>
      </c>
      <c r="AW47" s="21">
        <f>IF(F47="","",AX2-J47)</f>
      </c>
      <c r="AY47" s="34" t="s">
        <v>70</v>
      </c>
      <c r="AZ47" s="1">
        <v>95</v>
      </c>
      <c r="BA47" s="2">
        <v>99</v>
      </c>
      <c r="BB47" s="50">
        <f t="shared" si="12"/>
        <v>1926</v>
      </c>
      <c r="BC47" s="52">
        <f t="shared" si="13"/>
        <v>1922</v>
      </c>
    </row>
    <row r="48" spans="1:55" ht="12.75">
      <c r="A48" s="89">
        <f aca="true" t="shared" si="15" ref="A48:A79">IF(F48="","",IF(A47="",IF(A46="",IF(A45="",IF(A44="",IF(A43="",1,A43+1),A44+1),A45+1),A46+1),A47+1))</f>
      </c>
      <c r="B48" s="65"/>
      <c r="C48" s="66"/>
      <c r="D48" s="207" t="s">
        <v>140</v>
      </c>
      <c r="E48" s="207" t="s">
        <v>142</v>
      </c>
      <c r="F48" s="67"/>
      <c r="G48" s="67"/>
      <c r="H48" s="67"/>
      <c r="I48" s="68"/>
      <c r="J48" s="69"/>
      <c r="K48" s="68"/>
      <c r="L48" s="68"/>
      <c r="M48" s="68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1"/>
      <c r="AJ48" s="72"/>
      <c r="AK48" s="72"/>
      <c r="AL48" s="72"/>
      <c r="AM48" s="72"/>
      <c r="AN48" s="72"/>
      <c r="AO48" s="73"/>
      <c r="AP48" s="87">
        <f t="shared" si="14"/>
      </c>
      <c r="AR48" s="27">
        <f t="shared" si="7"/>
      </c>
      <c r="AS48" s="94">
        <f t="shared" si="8"/>
        <v>0</v>
      </c>
      <c r="AT48" s="19">
        <f t="shared" si="6"/>
      </c>
      <c r="AU48" s="1">
        <f t="shared" si="10"/>
      </c>
      <c r="AV48" s="1">
        <f t="shared" si="11"/>
      </c>
      <c r="AW48" s="21">
        <f>IF(F48="","",AX2-J48)</f>
      </c>
      <c r="AY48" s="30" t="s">
        <v>71</v>
      </c>
      <c r="AZ48" s="1">
        <v>25</v>
      </c>
      <c r="BA48" s="2">
        <v>29</v>
      </c>
      <c r="BB48" s="50">
        <f t="shared" si="12"/>
        <v>1996</v>
      </c>
      <c r="BC48" s="52">
        <f t="shared" si="13"/>
        <v>1992</v>
      </c>
    </row>
    <row r="49" spans="1:55" ht="12.75">
      <c r="A49" s="89">
        <f t="shared" si="15"/>
      </c>
      <c r="B49" s="65"/>
      <c r="C49" s="66"/>
      <c r="D49" s="207" t="s">
        <v>140</v>
      </c>
      <c r="E49" s="207" t="s">
        <v>142</v>
      </c>
      <c r="F49" s="67"/>
      <c r="G49" s="67"/>
      <c r="H49" s="67"/>
      <c r="I49" s="68"/>
      <c r="J49" s="69"/>
      <c r="K49" s="68"/>
      <c r="L49" s="68"/>
      <c r="M49" s="68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1"/>
      <c r="AJ49" s="72"/>
      <c r="AK49" s="72"/>
      <c r="AL49" s="72"/>
      <c r="AM49" s="72"/>
      <c r="AN49" s="72"/>
      <c r="AO49" s="73"/>
      <c r="AP49" s="87">
        <f t="shared" si="14"/>
      </c>
      <c r="AR49" s="27">
        <f t="shared" si="7"/>
      </c>
      <c r="AS49" s="94">
        <f t="shared" si="8"/>
        <v>0</v>
      </c>
      <c r="AT49" s="19">
        <f t="shared" si="6"/>
      </c>
      <c r="AU49" s="1">
        <f t="shared" si="10"/>
      </c>
      <c r="AV49" s="1">
        <f t="shared" si="11"/>
      </c>
      <c r="AW49" s="21">
        <f>IF(F49="","",AX2-J49)</f>
      </c>
      <c r="AY49" s="30" t="s">
        <v>72</v>
      </c>
      <c r="AZ49" s="1">
        <v>30</v>
      </c>
      <c r="BA49" s="2">
        <v>34</v>
      </c>
      <c r="BB49" s="50">
        <f t="shared" si="12"/>
        <v>1991</v>
      </c>
      <c r="BC49" s="52">
        <f t="shared" si="13"/>
        <v>1987</v>
      </c>
    </row>
    <row r="50" spans="1:55" ht="12.75">
      <c r="A50" s="89">
        <f t="shared" si="15"/>
      </c>
      <c r="B50" s="65"/>
      <c r="C50" s="66"/>
      <c r="D50" s="207" t="s">
        <v>140</v>
      </c>
      <c r="E50" s="207" t="s">
        <v>142</v>
      </c>
      <c r="F50" s="67"/>
      <c r="G50" s="67"/>
      <c r="H50" s="67"/>
      <c r="I50" s="68"/>
      <c r="J50" s="69"/>
      <c r="K50" s="68"/>
      <c r="L50" s="68"/>
      <c r="M50" s="68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/>
      <c r="AJ50" s="72"/>
      <c r="AK50" s="72"/>
      <c r="AL50" s="72"/>
      <c r="AM50" s="72"/>
      <c r="AN50" s="72"/>
      <c r="AO50" s="73"/>
      <c r="AP50" s="87">
        <f t="shared" si="14"/>
      </c>
      <c r="AR50" s="27">
        <f t="shared" si="7"/>
      </c>
      <c r="AS50" s="94">
        <f t="shared" si="8"/>
        <v>0</v>
      </c>
      <c r="AT50" s="19">
        <f t="shared" si="6"/>
      </c>
      <c r="AU50" s="1">
        <f t="shared" si="10"/>
      </c>
      <c r="AV50" s="1">
        <f t="shared" si="11"/>
      </c>
      <c r="AW50" s="21">
        <f>IF(F50="","",AX2-J50)</f>
      </c>
      <c r="AY50" s="30" t="s">
        <v>73</v>
      </c>
      <c r="AZ50" s="1">
        <v>35</v>
      </c>
      <c r="BA50" s="2">
        <v>39</v>
      </c>
      <c r="BB50" s="50">
        <f t="shared" si="12"/>
        <v>1986</v>
      </c>
      <c r="BC50" s="52">
        <f t="shared" si="13"/>
        <v>1982</v>
      </c>
    </row>
    <row r="51" spans="1:55" ht="12.75">
      <c r="A51" s="89">
        <f t="shared" si="15"/>
      </c>
      <c r="B51" s="65"/>
      <c r="C51" s="66"/>
      <c r="D51" s="207" t="s">
        <v>140</v>
      </c>
      <c r="E51" s="207" t="s">
        <v>142</v>
      </c>
      <c r="F51" s="67"/>
      <c r="G51" s="67"/>
      <c r="H51" s="67"/>
      <c r="I51" s="68"/>
      <c r="J51" s="69"/>
      <c r="K51" s="68"/>
      <c r="L51" s="68"/>
      <c r="M51" s="68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72"/>
      <c r="AK51" s="72"/>
      <c r="AL51" s="72"/>
      <c r="AM51" s="72"/>
      <c r="AN51" s="72"/>
      <c r="AO51" s="73"/>
      <c r="AP51" s="87">
        <f t="shared" si="14"/>
      </c>
      <c r="AR51" s="27">
        <f t="shared" si="7"/>
      </c>
      <c r="AS51" s="94">
        <f t="shared" si="8"/>
        <v>0</v>
      </c>
      <c r="AT51" s="19">
        <f t="shared" si="6"/>
      </c>
      <c r="AU51" s="1">
        <f t="shared" si="10"/>
      </c>
      <c r="AV51" s="1">
        <f t="shared" si="11"/>
      </c>
      <c r="AW51" s="21">
        <f>IF(F51="","",AX2-J51)</f>
      </c>
      <c r="AY51" s="30" t="s">
        <v>74</v>
      </c>
      <c r="AZ51" s="1">
        <v>40</v>
      </c>
      <c r="BA51" s="5">
        <v>44</v>
      </c>
      <c r="BB51" s="50">
        <f t="shared" si="12"/>
        <v>1981</v>
      </c>
      <c r="BC51" s="52">
        <f t="shared" si="13"/>
        <v>1977</v>
      </c>
    </row>
    <row r="52" spans="1:55" ht="12.75">
      <c r="A52" s="89">
        <f t="shared" si="15"/>
      </c>
      <c r="B52" s="65"/>
      <c r="C52" s="66"/>
      <c r="D52" s="207" t="s">
        <v>140</v>
      </c>
      <c r="E52" s="207" t="s">
        <v>142</v>
      </c>
      <c r="F52" s="67"/>
      <c r="G52" s="67"/>
      <c r="H52" s="67"/>
      <c r="I52" s="68"/>
      <c r="J52" s="69"/>
      <c r="K52" s="68"/>
      <c r="L52" s="68"/>
      <c r="M52" s="68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1"/>
      <c r="AJ52" s="72"/>
      <c r="AK52" s="72"/>
      <c r="AL52" s="72"/>
      <c r="AM52" s="72"/>
      <c r="AN52" s="72"/>
      <c r="AO52" s="73"/>
      <c r="AP52" s="87">
        <f t="shared" si="14"/>
      </c>
      <c r="AR52" s="27">
        <f t="shared" si="7"/>
      </c>
      <c r="AS52" s="94">
        <f t="shared" si="8"/>
        <v>0</v>
      </c>
      <c r="AT52" s="19">
        <f t="shared" si="6"/>
      </c>
      <c r="AU52" s="1">
        <f t="shared" si="10"/>
      </c>
      <c r="AV52" s="1">
        <f t="shared" si="11"/>
      </c>
      <c r="AW52" s="21">
        <f>IF(F52="","",AX2-J52)</f>
      </c>
      <c r="AY52" s="30" t="s">
        <v>75</v>
      </c>
      <c r="AZ52" s="1">
        <v>45</v>
      </c>
      <c r="BA52" s="2">
        <v>49</v>
      </c>
      <c r="BB52" s="50">
        <f t="shared" si="12"/>
        <v>1976</v>
      </c>
      <c r="BC52" s="52">
        <f t="shared" si="13"/>
        <v>1972</v>
      </c>
    </row>
    <row r="53" spans="1:55" ht="12.75">
      <c r="A53" s="89">
        <f t="shared" si="15"/>
      </c>
      <c r="B53" s="65"/>
      <c r="C53" s="66"/>
      <c r="D53" s="207" t="s">
        <v>140</v>
      </c>
      <c r="E53" s="207" t="s">
        <v>142</v>
      </c>
      <c r="F53" s="67"/>
      <c r="G53" s="67"/>
      <c r="H53" s="67"/>
      <c r="I53" s="68"/>
      <c r="J53" s="69"/>
      <c r="K53" s="68"/>
      <c r="L53" s="68"/>
      <c r="M53" s="68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72"/>
      <c r="AK53" s="72"/>
      <c r="AL53" s="72"/>
      <c r="AM53" s="72"/>
      <c r="AN53" s="72"/>
      <c r="AO53" s="73"/>
      <c r="AP53" s="87">
        <f t="shared" si="14"/>
      </c>
      <c r="AR53" s="27">
        <f t="shared" si="7"/>
      </c>
      <c r="AS53" s="94">
        <f t="shared" si="8"/>
        <v>0</v>
      </c>
      <c r="AT53" s="19">
        <f t="shared" si="6"/>
      </c>
      <c r="AU53" s="1">
        <f t="shared" si="10"/>
      </c>
      <c r="AV53" s="1">
        <f t="shared" si="11"/>
      </c>
      <c r="AW53" s="21">
        <f>IF(F53="","",AX2-J53)</f>
      </c>
      <c r="AY53" s="30" t="s">
        <v>76</v>
      </c>
      <c r="AZ53" s="1">
        <v>50</v>
      </c>
      <c r="BA53" s="2">
        <v>54</v>
      </c>
      <c r="BB53" s="50">
        <f t="shared" si="12"/>
        <v>1971</v>
      </c>
      <c r="BC53" s="52">
        <f t="shared" si="13"/>
        <v>1967</v>
      </c>
    </row>
    <row r="54" spans="1:55" ht="12.75">
      <c r="A54" s="89">
        <f t="shared" si="15"/>
      </c>
      <c r="B54" s="65"/>
      <c r="C54" s="66"/>
      <c r="D54" s="207" t="s">
        <v>140</v>
      </c>
      <c r="E54" s="207" t="s">
        <v>142</v>
      </c>
      <c r="F54" s="67"/>
      <c r="G54" s="67"/>
      <c r="H54" s="67"/>
      <c r="I54" s="68"/>
      <c r="J54" s="69"/>
      <c r="K54" s="68"/>
      <c r="L54" s="68"/>
      <c r="M54" s="68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1"/>
      <c r="AJ54" s="72"/>
      <c r="AK54" s="72"/>
      <c r="AL54" s="72"/>
      <c r="AM54" s="72"/>
      <c r="AN54" s="72"/>
      <c r="AO54" s="73"/>
      <c r="AP54" s="87">
        <f t="shared" si="14"/>
      </c>
      <c r="AR54" s="27">
        <f t="shared" si="7"/>
      </c>
      <c r="AS54" s="94">
        <f t="shared" si="8"/>
        <v>0</v>
      </c>
      <c r="AT54" s="19">
        <f t="shared" si="6"/>
      </c>
      <c r="AU54" s="1">
        <f t="shared" si="10"/>
      </c>
      <c r="AV54" s="1">
        <f t="shared" si="11"/>
      </c>
      <c r="AW54" s="21">
        <f>IF(F54="","",AX2-J54)</f>
      </c>
      <c r="AY54" s="30" t="s">
        <v>77</v>
      </c>
      <c r="AZ54" s="1">
        <v>55</v>
      </c>
      <c r="BA54" s="2">
        <v>59</v>
      </c>
      <c r="BB54" s="50">
        <f t="shared" si="12"/>
        <v>1966</v>
      </c>
      <c r="BC54" s="52">
        <f t="shared" si="13"/>
        <v>1962</v>
      </c>
    </row>
    <row r="55" spans="1:55" ht="12.75">
      <c r="A55" s="89">
        <f t="shared" si="15"/>
      </c>
      <c r="B55" s="65"/>
      <c r="C55" s="66"/>
      <c r="D55" s="207" t="s">
        <v>140</v>
      </c>
      <c r="E55" s="207" t="s">
        <v>142</v>
      </c>
      <c r="F55" s="67"/>
      <c r="G55" s="67"/>
      <c r="H55" s="67"/>
      <c r="I55" s="68"/>
      <c r="J55" s="69"/>
      <c r="K55" s="68"/>
      <c r="L55" s="68"/>
      <c r="M55" s="68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1"/>
      <c r="AJ55" s="72"/>
      <c r="AK55" s="72"/>
      <c r="AL55" s="72"/>
      <c r="AM55" s="72"/>
      <c r="AN55" s="72"/>
      <c r="AO55" s="73"/>
      <c r="AP55" s="87">
        <f t="shared" si="14"/>
      </c>
      <c r="AR55" s="27">
        <f t="shared" si="7"/>
      </c>
      <c r="AS55" s="94">
        <f t="shared" si="8"/>
        <v>0</v>
      </c>
      <c r="AT55" s="19">
        <f t="shared" si="6"/>
      </c>
      <c r="AU55" s="1">
        <f t="shared" si="10"/>
      </c>
      <c r="AV55" s="1">
        <f t="shared" si="11"/>
      </c>
      <c r="AW55" s="21">
        <f>IF(F55="","",AX2-J55)</f>
      </c>
      <c r="AY55" s="30" t="s">
        <v>78</v>
      </c>
      <c r="AZ55" s="1">
        <v>60</v>
      </c>
      <c r="BA55" s="5">
        <v>64</v>
      </c>
      <c r="BB55" s="50">
        <f t="shared" si="12"/>
        <v>1961</v>
      </c>
      <c r="BC55" s="52">
        <f t="shared" si="13"/>
        <v>1957</v>
      </c>
    </row>
    <row r="56" spans="1:55" ht="12.75">
      <c r="A56" s="89">
        <f t="shared" si="15"/>
      </c>
      <c r="B56" s="65"/>
      <c r="C56" s="66"/>
      <c r="D56" s="207" t="s">
        <v>140</v>
      </c>
      <c r="E56" s="207" t="s">
        <v>142</v>
      </c>
      <c r="F56" s="67"/>
      <c r="G56" s="67"/>
      <c r="H56" s="67"/>
      <c r="I56" s="68"/>
      <c r="J56" s="69"/>
      <c r="K56" s="68"/>
      <c r="L56" s="68"/>
      <c r="M56" s="68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1"/>
      <c r="AJ56" s="72"/>
      <c r="AK56" s="72"/>
      <c r="AL56" s="72"/>
      <c r="AM56" s="72"/>
      <c r="AN56" s="72"/>
      <c r="AO56" s="73"/>
      <c r="AP56" s="87">
        <f t="shared" si="14"/>
      </c>
      <c r="AR56" s="27">
        <f t="shared" si="7"/>
      </c>
      <c r="AS56" s="94">
        <f t="shared" si="8"/>
        <v>0</v>
      </c>
      <c r="AT56" s="19">
        <f t="shared" si="6"/>
      </c>
      <c r="AU56" s="1">
        <f t="shared" si="10"/>
      </c>
      <c r="AV56" s="1">
        <f t="shared" si="11"/>
      </c>
      <c r="AW56" s="21">
        <f>IF(F56="","",AX2-J56)</f>
      </c>
      <c r="AY56" s="30" t="s">
        <v>79</v>
      </c>
      <c r="AZ56" s="1">
        <v>65</v>
      </c>
      <c r="BA56" s="2">
        <v>69</v>
      </c>
      <c r="BB56" s="50">
        <f t="shared" si="12"/>
        <v>1956</v>
      </c>
      <c r="BC56" s="52">
        <f t="shared" si="13"/>
        <v>1952</v>
      </c>
    </row>
    <row r="57" spans="1:55" ht="12.75">
      <c r="A57" s="89">
        <f t="shared" si="15"/>
      </c>
      <c r="B57" s="65"/>
      <c r="C57" s="66"/>
      <c r="D57" s="207" t="s">
        <v>140</v>
      </c>
      <c r="E57" s="207" t="s">
        <v>142</v>
      </c>
      <c r="F57" s="67"/>
      <c r="G57" s="67"/>
      <c r="H57" s="67"/>
      <c r="I57" s="68"/>
      <c r="J57" s="69"/>
      <c r="K57" s="68"/>
      <c r="L57" s="68"/>
      <c r="M57" s="68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1"/>
      <c r="AJ57" s="72"/>
      <c r="AK57" s="72"/>
      <c r="AL57" s="72"/>
      <c r="AM57" s="72"/>
      <c r="AN57" s="72"/>
      <c r="AO57" s="73"/>
      <c r="AP57" s="87">
        <f t="shared" si="14"/>
      </c>
      <c r="AR57" s="27">
        <f t="shared" si="7"/>
      </c>
      <c r="AS57" s="94">
        <f t="shared" si="8"/>
        <v>0</v>
      </c>
      <c r="AT57" s="19">
        <f t="shared" si="6"/>
      </c>
      <c r="AU57" s="1">
        <f t="shared" si="10"/>
      </c>
      <c r="AV57" s="1">
        <f t="shared" si="11"/>
      </c>
      <c r="AW57" s="21">
        <f>IF(F57="","",AX2-J57)</f>
      </c>
      <c r="AY57" s="30" t="s">
        <v>80</v>
      </c>
      <c r="AZ57" s="1">
        <v>70</v>
      </c>
      <c r="BA57" s="2">
        <v>74</v>
      </c>
      <c r="BB57" s="50">
        <f t="shared" si="12"/>
        <v>1951</v>
      </c>
      <c r="BC57" s="52">
        <f t="shared" si="13"/>
        <v>1947</v>
      </c>
    </row>
    <row r="58" spans="1:55" ht="12.75">
      <c r="A58" s="89">
        <f t="shared" si="15"/>
      </c>
      <c r="B58" s="65"/>
      <c r="C58" s="66"/>
      <c r="D58" s="207" t="s">
        <v>140</v>
      </c>
      <c r="E58" s="207" t="s">
        <v>142</v>
      </c>
      <c r="F58" s="67"/>
      <c r="G58" s="67"/>
      <c r="H58" s="67"/>
      <c r="I58" s="68"/>
      <c r="J58" s="69"/>
      <c r="K58" s="68"/>
      <c r="L58" s="68"/>
      <c r="M58" s="68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1"/>
      <c r="AJ58" s="72"/>
      <c r="AK58" s="72"/>
      <c r="AL58" s="72"/>
      <c r="AM58" s="72"/>
      <c r="AN58" s="72"/>
      <c r="AO58" s="73"/>
      <c r="AP58" s="87">
        <f t="shared" si="14"/>
      </c>
      <c r="AR58" s="27">
        <f t="shared" si="7"/>
      </c>
      <c r="AS58" s="94">
        <f t="shared" si="8"/>
        <v>0</v>
      </c>
      <c r="AT58" s="19">
        <f t="shared" si="6"/>
      </c>
      <c r="AU58" s="1">
        <f t="shared" si="10"/>
      </c>
      <c r="AV58" s="1">
        <f t="shared" si="11"/>
      </c>
      <c r="AW58" s="21">
        <f>IF(F58="","",AX2-J58)</f>
      </c>
      <c r="AY58" s="30" t="s">
        <v>81</v>
      </c>
      <c r="AZ58" s="1">
        <v>75</v>
      </c>
      <c r="BA58" s="2">
        <v>79</v>
      </c>
      <c r="BB58" s="50">
        <f t="shared" si="12"/>
        <v>1946</v>
      </c>
      <c r="BC58" s="52">
        <f t="shared" si="13"/>
        <v>1942</v>
      </c>
    </row>
    <row r="59" spans="1:55" ht="12.75">
      <c r="A59" s="89">
        <f t="shared" si="15"/>
      </c>
      <c r="B59" s="65"/>
      <c r="C59" s="66"/>
      <c r="D59" s="207" t="s">
        <v>140</v>
      </c>
      <c r="E59" s="207" t="s">
        <v>142</v>
      </c>
      <c r="F59" s="67"/>
      <c r="G59" s="67"/>
      <c r="H59" s="67"/>
      <c r="I59" s="68"/>
      <c r="J59" s="69"/>
      <c r="K59" s="68"/>
      <c r="L59" s="68"/>
      <c r="M59" s="68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1"/>
      <c r="AJ59" s="72"/>
      <c r="AK59" s="72"/>
      <c r="AL59" s="72"/>
      <c r="AM59" s="72"/>
      <c r="AN59" s="72"/>
      <c r="AO59" s="73"/>
      <c r="AP59" s="87">
        <f t="shared" si="14"/>
      </c>
      <c r="AR59" s="27">
        <f t="shared" si="7"/>
      </c>
      <c r="AS59" s="94">
        <f t="shared" si="8"/>
        <v>0</v>
      </c>
      <c r="AT59" s="19">
        <f t="shared" si="6"/>
      </c>
      <c r="AU59" s="1">
        <f t="shared" si="10"/>
      </c>
      <c r="AV59" s="1">
        <f t="shared" si="11"/>
      </c>
      <c r="AW59" s="21">
        <f>IF(F59="","",AX2-J59)</f>
      </c>
      <c r="AY59" s="34" t="s">
        <v>82</v>
      </c>
      <c r="AZ59" s="1">
        <v>80</v>
      </c>
      <c r="BA59" s="5">
        <v>84</v>
      </c>
      <c r="BB59" s="50">
        <f t="shared" si="12"/>
        <v>1941</v>
      </c>
      <c r="BC59" s="52">
        <f t="shared" si="13"/>
        <v>1937</v>
      </c>
    </row>
    <row r="60" spans="1:55" ht="12.75">
      <c r="A60" s="89">
        <f t="shared" si="15"/>
      </c>
      <c r="B60" s="65"/>
      <c r="C60" s="66"/>
      <c r="D60" s="207" t="s">
        <v>140</v>
      </c>
      <c r="E60" s="207" t="s">
        <v>142</v>
      </c>
      <c r="F60" s="67"/>
      <c r="G60" s="67"/>
      <c r="H60" s="67"/>
      <c r="I60" s="68"/>
      <c r="J60" s="69"/>
      <c r="K60" s="68"/>
      <c r="L60" s="68"/>
      <c r="M60" s="68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1"/>
      <c r="AJ60" s="72"/>
      <c r="AK60" s="72"/>
      <c r="AL60" s="72"/>
      <c r="AM60" s="72"/>
      <c r="AN60" s="72"/>
      <c r="AO60" s="73"/>
      <c r="AP60" s="87">
        <f t="shared" si="14"/>
      </c>
      <c r="AR60" s="27">
        <f t="shared" si="7"/>
      </c>
      <c r="AS60" s="94">
        <f t="shared" si="8"/>
        <v>0</v>
      </c>
      <c r="AT60" s="19">
        <f t="shared" si="6"/>
      </c>
      <c r="AU60" s="1">
        <f t="shared" si="10"/>
      </c>
      <c r="AV60" s="1">
        <f t="shared" si="11"/>
      </c>
      <c r="AW60" s="21">
        <f>IF(F60="","",AX2-J60)</f>
      </c>
      <c r="AY60" s="34" t="s">
        <v>83</v>
      </c>
      <c r="AZ60" s="1">
        <v>85</v>
      </c>
      <c r="BA60" s="2">
        <v>89</v>
      </c>
      <c r="BB60" s="50">
        <f t="shared" si="12"/>
        <v>1936</v>
      </c>
      <c r="BC60" s="52">
        <f t="shared" si="13"/>
        <v>1932</v>
      </c>
    </row>
    <row r="61" spans="1:55" ht="12.75">
      <c r="A61" s="89">
        <f t="shared" si="15"/>
      </c>
      <c r="B61" s="65"/>
      <c r="C61" s="66"/>
      <c r="D61" s="207" t="s">
        <v>140</v>
      </c>
      <c r="E61" s="207" t="s">
        <v>142</v>
      </c>
      <c r="F61" s="67"/>
      <c r="G61" s="67"/>
      <c r="H61" s="67"/>
      <c r="I61" s="68"/>
      <c r="J61" s="69"/>
      <c r="K61" s="68"/>
      <c r="L61" s="68"/>
      <c r="M61" s="68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1"/>
      <c r="AJ61" s="72"/>
      <c r="AK61" s="72"/>
      <c r="AL61" s="72"/>
      <c r="AM61" s="72"/>
      <c r="AN61" s="72"/>
      <c r="AO61" s="73"/>
      <c r="AP61" s="87">
        <f t="shared" si="14"/>
      </c>
      <c r="AR61" s="27">
        <f t="shared" si="7"/>
      </c>
      <c r="AS61" s="94">
        <f t="shared" si="8"/>
        <v>0</v>
      </c>
      <c r="AT61" s="19">
        <f t="shared" si="6"/>
      </c>
      <c r="AU61" s="1">
        <f t="shared" si="10"/>
      </c>
      <c r="AV61" s="1">
        <f t="shared" si="11"/>
      </c>
      <c r="AW61" s="21">
        <f>IF(F61="","",AX2-J61)</f>
      </c>
      <c r="AY61" s="34" t="s">
        <v>84</v>
      </c>
      <c r="AZ61" s="1">
        <v>90</v>
      </c>
      <c r="BA61" s="2">
        <v>94</v>
      </c>
      <c r="BB61" s="50">
        <f t="shared" si="12"/>
        <v>1931</v>
      </c>
      <c r="BC61" s="52">
        <f t="shared" si="13"/>
        <v>1927</v>
      </c>
    </row>
    <row r="62" spans="1:55" ht="12.75">
      <c r="A62" s="89">
        <f t="shared" si="15"/>
      </c>
      <c r="B62" s="65"/>
      <c r="C62" s="66"/>
      <c r="D62" s="207" t="s">
        <v>140</v>
      </c>
      <c r="E62" s="207" t="s">
        <v>142</v>
      </c>
      <c r="F62" s="67"/>
      <c r="G62" s="67"/>
      <c r="H62" s="67"/>
      <c r="I62" s="68"/>
      <c r="J62" s="69"/>
      <c r="K62" s="68"/>
      <c r="L62" s="68"/>
      <c r="M62" s="68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1"/>
      <c r="AJ62" s="72"/>
      <c r="AK62" s="72"/>
      <c r="AL62" s="72"/>
      <c r="AM62" s="72"/>
      <c r="AN62" s="72"/>
      <c r="AO62" s="73"/>
      <c r="AP62" s="87">
        <f t="shared" si="14"/>
      </c>
      <c r="AR62" s="27">
        <f t="shared" si="7"/>
      </c>
      <c r="AS62" s="94">
        <f t="shared" si="8"/>
        <v>0</v>
      </c>
      <c r="AT62" s="19">
        <f t="shared" si="6"/>
      </c>
      <c r="AU62" s="1">
        <f t="shared" si="10"/>
      </c>
      <c r="AV62" s="1">
        <f t="shared" si="11"/>
      </c>
      <c r="AW62" s="21">
        <f>IF(F62="","",AX2-J62)</f>
      </c>
      <c r="AY62" s="35" t="s">
        <v>85</v>
      </c>
      <c r="AZ62" s="6">
        <v>95</v>
      </c>
      <c r="BA62" s="7">
        <v>99</v>
      </c>
      <c r="BB62" s="51">
        <f t="shared" si="12"/>
        <v>1926</v>
      </c>
      <c r="BC62" s="53">
        <f t="shared" si="13"/>
        <v>1922</v>
      </c>
    </row>
    <row r="63" spans="1:55" ht="12.75">
      <c r="A63" s="89">
        <f t="shared" si="15"/>
      </c>
      <c r="B63" s="65"/>
      <c r="C63" s="66"/>
      <c r="D63" s="207" t="s">
        <v>140</v>
      </c>
      <c r="E63" s="207" t="s">
        <v>142</v>
      </c>
      <c r="F63" s="67"/>
      <c r="G63" s="67"/>
      <c r="H63" s="67"/>
      <c r="I63" s="68"/>
      <c r="J63" s="69"/>
      <c r="K63" s="68"/>
      <c r="L63" s="68"/>
      <c r="M63" s="68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1"/>
      <c r="AJ63" s="72"/>
      <c r="AK63" s="72"/>
      <c r="AL63" s="72"/>
      <c r="AM63" s="72"/>
      <c r="AN63" s="72"/>
      <c r="AO63" s="73"/>
      <c r="AP63" s="87">
        <f t="shared" si="14"/>
      </c>
      <c r="AR63" s="27">
        <f t="shared" si="7"/>
      </c>
      <c r="AS63" s="94">
        <f t="shared" si="8"/>
        <v>0</v>
      </c>
      <c r="AT63" s="19">
        <f t="shared" si="6"/>
      </c>
      <c r="AU63" s="1">
        <f t="shared" si="10"/>
      </c>
      <c r="AV63" s="1">
        <f t="shared" si="11"/>
      </c>
      <c r="AW63" s="21">
        <f>IF(F63="","",AX2-J63)</f>
      </c>
      <c r="AY63" s="1"/>
      <c r="AZ63" s="1"/>
      <c r="BA63" s="1"/>
      <c r="BB63" s="1"/>
      <c r="BC63" s="1"/>
    </row>
    <row r="64" spans="1:55" ht="12.75">
      <c r="A64" s="89">
        <f t="shared" si="15"/>
      </c>
      <c r="B64" s="65"/>
      <c r="C64" s="66"/>
      <c r="D64" s="207" t="s">
        <v>140</v>
      </c>
      <c r="E64" s="207" t="s">
        <v>142</v>
      </c>
      <c r="F64" s="67"/>
      <c r="G64" s="67"/>
      <c r="H64" s="67"/>
      <c r="I64" s="68"/>
      <c r="J64" s="69"/>
      <c r="K64" s="68"/>
      <c r="L64" s="68"/>
      <c r="M64" s="68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1"/>
      <c r="AJ64" s="72"/>
      <c r="AK64" s="72"/>
      <c r="AL64" s="72"/>
      <c r="AM64" s="72"/>
      <c r="AN64" s="72"/>
      <c r="AO64" s="73"/>
      <c r="AP64" s="87">
        <f t="shared" si="14"/>
      </c>
      <c r="AR64" s="27">
        <f t="shared" si="7"/>
      </c>
      <c r="AS64" s="94">
        <f t="shared" si="8"/>
        <v>0</v>
      </c>
      <c r="AT64" s="19">
        <f t="shared" si="6"/>
      </c>
      <c r="AU64" s="1">
        <f t="shared" si="10"/>
      </c>
      <c r="AV64" s="1">
        <f t="shared" si="11"/>
      </c>
      <c r="AW64" s="21">
        <f>IF(F64="","",AX2-J64)</f>
      </c>
      <c r="AY64" s="1"/>
      <c r="AZ64" s="1"/>
      <c r="BA64" s="1"/>
      <c r="BB64" s="1"/>
      <c r="BC64" s="1"/>
    </row>
    <row r="65" spans="1:55" ht="12.75">
      <c r="A65" s="89">
        <f t="shared" si="15"/>
      </c>
      <c r="B65" s="65"/>
      <c r="C65" s="66"/>
      <c r="D65" s="207" t="s">
        <v>140</v>
      </c>
      <c r="E65" s="207" t="s">
        <v>142</v>
      </c>
      <c r="F65" s="67"/>
      <c r="G65" s="67"/>
      <c r="H65" s="67"/>
      <c r="I65" s="68"/>
      <c r="J65" s="69"/>
      <c r="K65" s="68"/>
      <c r="L65" s="68"/>
      <c r="M65" s="68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1"/>
      <c r="AJ65" s="72"/>
      <c r="AK65" s="72"/>
      <c r="AL65" s="72"/>
      <c r="AM65" s="72"/>
      <c r="AN65" s="72"/>
      <c r="AO65" s="73"/>
      <c r="AP65" s="87">
        <f t="shared" si="14"/>
      </c>
      <c r="AR65" s="27">
        <f t="shared" si="7"/>
      </c>
      <c r="AS65" s="94">
        <f t="shared" si="8"/>
        <v>0</v>
      </c>
      <c r="AT65" s="19">
        <f t="shared" si="6"/>
      </c>
      <c r="AU65" s="1">
        <f t="shared" si="10"/>
      </c>
      <c r="AV65" s="1">
        <f t="shared" si="11"/>
      </c>
      <c r="AW65" s="21">
        <f>IF(F65="","",AX2-J65)</f>
      </c>
      <c r="AY65" s="1"/>
      <c r="AZ65" s="1"/>
      <c r="BA65" s="1"/>
      <c r="BB65" s="1"/>
      <c r="BC65" s="1"/>
    </row>
    <row r="66" spans="1:55" ht="12.75">
      <c r="A66" s="89">
        <f t="shared" si="15"/>
      </c>
      <c r="B66" s="65"/>
      <c r="C66" s="66"/>
      <c r="D66" s="207" t="s">
        <v>140</v>
      </c>
      <c r="E66" s="207" t="s">
        <v>142</v>
      </c>
      <c r="F66" s="67"/>
      <c r="G66" s="67"/>
      <c r="H66" s="67"/>
      <c r="I66" s="68"/>
      <c r="J66" s="69"/>
      <c r="K66" s="68"/>
      <c r="L66" s="68"/>
      <c r="M66" s="68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1"/>
      <c r="AJ66" s="72"/>
      <c r="AK66" s="72"/>
      <c r="AL66" s="72"/>
      <c r="AM66" s="72"/>
      <c r="AN66" s="72"/>
      <c r="AO66" s="73"/>
      <c r="AP66" s="87">
        <f t="shared" si="14"/>
      </c>
      <c r="AR66" s="27">
        <f t="shared" si="7"/>
      </c>
      <c r="AS66" s="94">
        <f t="shared" si="8"/>
        <v>0</v>
      </c>
      <c r="AT66" s="19">
        <f t="shared" si="6"/>
      </c>
      <c r="AU66" s="1">
        <f t="shared" si="10"/>
      </c>
      <c r="AV66" s="1">
        <f t="shared" si="11"/>
      </c>
      <c r="AW66" s="21">
        <f>IF(F66="","",AX2-J66)</f>
      </c>
      <c r="AY66" s="1"/>
      <c r="AZ66" s="1"/>
      <c r="BA66" s="1"/>
      <c r="BB66" s="1"/>
      <c r="BC66" s="1"/>
    </row>
    <row r="67" spans="1:55" ht="12.75">
      <c r="A67" s="89">
        <f t="shared" si="15"/>
      </c>
      <c r="B67" s="65"/>
      <c r="C67" s="66"/>
      <c r="D67" s="207" t="s">
        <v>140</v>
      </c>
      <c r="E67" s="207" t="s">
        <v>142</v>
      </c>
      <c r="F67" s="67"/>
      <c r="G67" s="67"/>
      <c r="H67" s="67"/>
      <c r="I67" s="68"/>
      <c r="J67" s="69"/>
      <c r="K67" s="68"/>
      <c r="L67" s="68"/>
      <c r="M67" s="68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1"/>
      <c r="AJ67" s="72"/>
      <c r="AK67" s="72"/>
      <c r="AL67" s="72"/>
      <c r="AM67" s="72"/>
      <c r="AN67" s="72"/>
      <c r="AO67" s="73"/>
      <c r="AP67" s="87">
        <f t="shared" si="14"/>
      </c>
      <c r="AR67" s="27">
        <f t="shared" si="7"/>
      </c>
      <c r="AS67" s="94">
        <f t="shared" si="8"/>
        <v>0</v>
      </c>
      <c r="AT67" s="19">
        <f t="shared" si="6"/>
      </c>
      <c r="AU67" s="1">
        <f t="shared" si="10"/>
      </c>
      <c r="AV67" s="1">
        <f t="shared" si="11"/>
      </c>
      <c r="AW67" s="21">
        <f>IF(F67="","",AX2-J67)</f>
      </c>
      <c r="AY67" s="1"/>
      <c r="AZ67" s="1"/>
      <c r="BA67" s="1"/>
      <c r="BB67" s="1"/>
      <c r="BC67" s="1"/>
    </row>
    <row r="68" spans="1:55" ht="12.75">
      <c r="A68" s="89">
        <f t="shared" si="15"/>
      </c>
      <c r="B68" s="65"/>
      <c r="C68" s="66"/>
      <c r="D68" s="207" t="s">
        <v>140</v>
      </c>
      <c r="E68" s="207" t="s">
        <v>142</v>
      </c>
      <c r="F68" s="67"/>
      <c r="G68" s="67"/>
      <c r="H68" s="67"/>
      <c r="I68" s="68"/>
      <c r="J68" s="69"/>
      <c r="K68" s="68"/>
      <c r="L68" s="68"/>
      <c r="M68" s="68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1"/>
      <c r="AJ68" s="72"/>
      <c r="AK68" s="72"/>
      <c r="AL68" s="72"/>
      <c r="AM68" s="72"/>
      <c r="AN68" s="72"/>
      <c r="AO68" s="73"/>
      <c r="AP68" s="87">
        <f t="shared" si="14"/>
      </c>
      <c r="AR68" s="27">
        <f t="shared" si="7"/>
      </c>
      <c r="AS68" s="94">
        <f t="shared" si="8"/>
        <v>0</v>
      </c>
      <c r="AT68" s="19">
        <f t="shared" si="6"/>
      </c>
      <c r="AU68" s="1">
        <f t="shared" si="10"/>
      </c>
      <c r="AV68" s="1">
        <f t="shared" si="11"/>
      </c>
      <c r="AW68" s="21">
        <f>IF(F68="","",AX2-J68)</f>
      </c>
      <c r="AY68" s="1"/>
      <c r="AZ68" s="1"/>
      <c r="BA68" s="1"/>
      <c r="BB68" s="1"/>
      <c r="BC68" s="1"/>
    </row>
    <row r="69" spans="1:55" ht="12.75">
      <c r="A69" s="89">
        <f t="shared" si="15"/>
      </c>
      <c r="B69" s="65"/>
      <c r="C69" s="66"/>
      <c r="D69" s="207" t="s">
        <v>140</v>
      </c>
      <c r="E69" s="207" t="s">
        <v>142</v>
      </c>
      <c r="F69" s="67"/>
      <c r="G69" s="67"/>
      <c r="H69" s="67"/>
      <c r="I69" s="68"/>
      <c r="J69" s="69"/>
      <c r="K69" s="68"/>
      <c r="L69" s="68"/>
      <c r="M69" s="68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1"/>
      <c r="AJ69" s="72"/>
      <c r="AK69" s="72"/>
      <c r="AL69" s="72"/>
      <c r="AM69" s="72"/>
      <c r="AN69" s="72"/>
      <c r="AO69" s="73"/>
      <c r="AP69" s="87">
        <f t="shared" si="14"/>
      </c>
      <c r="AR69" s="27">
        <f t="shared" si="7"/>
      </c>
      <c r="AS69" s="94">
        <f t="shared" si="8"/>
        <v>0</v>
      </c>
      <c r="AT69" s="19">
        <f t="shared" si="6"/>
      </c>
      <c r="AU69" s="1">
        <f t="shared" si="10"/>
      </c>
      <c r="AV69" s="1">
        <f t="shared" si="11"/>
      </c>
      <c r="AW69" s="21">
        <f>IF(F69="","",AX2-J69)</f>
      </c>
      <c r="AY69" s="1"/>
      <c r="AZ69" s="1"/>
      <c r="BA69" s="1"/>
      <c r="BB69" s="1"/>
      <c r="BC69" s="1"/>
    </row>
    <row r="70" spans="1:55" ht="12.75">
      <c r="A70" s="89">
        <f t="shared" si="15"/>
      </c>
      <c r="B70" s="65"/>
      <c r="C70" s="66"/>
      <c r="D70" s="207" t="s">
        <v>140</v>
      </c>
      <c r="E70" s="207" t="s">
        <v>142</v>
      </c>
      <c r="F70" s="67"/>
      <c r="G70" s="67"/>
      <c r="H70" s="67"/>
      <c r="I70" s="68"/>
      <c r="J70" s="69"/>
      <c r="K70" s="68"/>
      <c r="L70" s="68"/>
      <c r="M70" s="68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1"/>
      <c r="AJ70" s="72"/>
      <c r="AK70" s="72"/>
      <c r="AL70" s="72"/>
      <c r="AM70" s="72"/>
      <c r="AN70" s="72"/>
      <c r="AO70" s="73"/>
      <c r="AP70" s="87">
        <f t="shared" si="14"/>
      </c>
      <c r="AR70" s="27">
        <f t="shared" si="7"/>
      </c>
      <c r="AS70" s="94">
        <f t="shared" si="8"/>
        <v>0</v>
      </c>
      <c r="AT70" s="19">
        <f t="shared" si="6"/>
      </c>
      <c r="AU70" s="1">
        <f t="shared" si="10"/>
      </c>
      <c r="AV70" s="1">
        <f t="shared" si="11"/>
      </c>
      <c r="AW70" s="21">
        <f>IF(F70="","",AX2-J70)</f>
      </c>
      <c r="AY70" s="1"/>
      <c r="AZ70" s="1"/>
      <c r="BA70" s="1"/>
      <c r="BB70" s="1"/>
      <c r="BC70" s="1"/>
    </row>
    <row r="71" spans="1:55" ht="12.75">
      <c r="A71" s="89">
        <f t="shared" si="15"/>
      </c>
      <c r="B71" s="65"/>
      <c r="C71" s="66"/>
      <c r="D71" s="207" t="s">
        <v>140</v>
      </c>
      <c r="E71" s="207" t="s">
        <v>142</v>
      </c>
      <c r="F71" s="67"/>
      <c r="G71" s="67"/>
      <c r="H71" s="67"/>
      <c r="I71" s="68"/>
      <c r="J71" s="69"/>
      <c r="K71" s="68"/>
      <c r="L71" s="68"/>
      <c r="M71" s="68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1"/>
      <c r="AJ71" s="72"/>
      <c r="AK71" s="72"/>
      <c r="AL71" s="72"/>
      <c r="AM71" s="72"/>
      <c r="AN71" s="72"/>
      <c r="AO71" s="73"/>
      <c r="AP71" s="87">
        <f t="shared" si="14"/>
      </c>
      <c r="AR71" s="27">
        <f t="shared" si="7"/>
      </c>
      <c r="AS71" s="94">
        <f t="shared" si="8"/>
        <v>0</v>
      </c>
      <c r="AT71" s="19">
        <f t="shared" si="6"/>
      </c>
      <c r="AU71" s="1">
        <f t="shared" si="10"/>
      </c>
      <c r="AV71" s="1">
        <f t="shared" si="11"/>
      </c>
      <c r="AW71" s="21">
        <f>IF(F71="","",AX2-J71)</f>
      </c>
      <c r="AY71" s="1"/>
      <c r="AZ71" s="1"/>
      <c r="BA71" s="1"/>
      <c r="BB71" s="1"/>
      <c r="BC71" s="1"/>
    </row>
    <row r="72" spans="1:55" ht="12.75">
      <c r="A72" s="89">
        <f t="shared" si="15"/>
      </c>
      <c r="B72" s="65"/>
      <c r="C72" s="66"/>
      <c r="D72" s="207" t="s">
        <v>140</v>
      </c>
      <c r="E72" s="207" t="s">
        <v>142</v>
      </c>
      <c r="F72" s="67"/>
      <c r="G72" s="67"/>
      <c r="H72" s="67"/>
      <c r="I72" s="68"/>
      <c r="J72" s="69"/>
      <c r="K72" s="68"/>
      <c r="L72" s="68"/>
      <c r="M72" s="68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1"/>
      <c r="AJ72" s="72"/>
      <c r="AK72" s="72"/>
      <c r="AL72" s="72"/>
      <c r="AM72" s="72"/>
      <c r="AN72" s="72"/>
      <c r="AO72" s="73"/>
      <c r="AP72" s="87">
        <f t="shared" si="14"/>
      </c>
      <c r="AR72" s="27">
        <f t="shared" si="7"/>
      </c>
      <c r="AS72" s="94">
        <f t="shared" si="8"/>
        <v>0</v>
      </c>
      <c r="AT72" s="19">
        <f t="shared" si="6"/>
      </c>
      <c r="AU72" s="1">
        <f t="shared" si="10"/>
      </c>
      <c r="AV72" s="1">
        <f t="shared" si="11"/>
      </c>
      <c r="AW72" s="21">
        <f>IF(F72="","",AX2-J72)</f>
      </c>
      <c r="AY72" s="1"/>
      <c r="AZ72" s="1"/>
      <c r="BA72" s="1"/>
      <c r="BB72" s="1"/>
      <c r="BC72" s="1"/>
    </row>
    <row r="73" spans="1:55" ht="12.75">
      <c r="A73" s="89">
        <f t="shared" si="15"/>
      </c>
      <c r="B73" s="65"/>
      <c r="C73" s="66"/>
      <c r="D73" s="207" t="s">
        <v>140</v>
      </c>
      <c r="E73" s="207" t="s">
        <v>142</v>
      </c>
      <c r="F73" s="67"/>
      <c r="G73" s="67"/>
      <c r="H73" s="67"/>
      <c r="I73" s="68"/>
      <c r="J73" s="69"/>
      <c r="K73" s="68"/>
      <c r="L73" s="68"/>
      <c r="M73" s="68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1"/>
      <c r="AJ73" s="72"/>
      <c r="AK73" s="72"/>
      <c r="AL73" s="72"/>
      <c r="AM73" s="72"/>
      <c r="AN73" s="72"/>
      <c r="AO73" s="73"/>
      <c r="AP73" s="87">
        <f t="shared" si="14"/>
      </c>
      <c r="AR73" s="27">
        <f t="shared" si="7"/>
      </c>
      <c r="AS73" s="94">
        <f t="shared" si="8"/>
        <v>0</v>
      </c>
      <c r="AT73" s="19">
        <f t="shared" si="6"/>
      </c>
      <c r="AU73" s="1">
        <f t="shared" si="10"/>
      </c>
      <c r="AV73" s="1">
        <f t="shared" si="11"/>
      </c>
      <c r="AW73" s="21">
        <f>IF(F73="","",AX2-J73)</f>
      </c>
      <c r="AY73" s="1"/>
      <c r="AZ73" s="1"/>
      <c r="BA73" s="1"/>
      <c r="BB73" s="1"/>
      <c r="BC73" s="1"/>
    </row>
    <row r="74" spans="1:55" ht="12.75">
      <c r="A74" s="89">
        <f t="shared" si="15"/>
      </c>
      <c r="B74" s="65"/>
      <c r="C74" s="66"/>
      <c r="D74" s="207" t="s">
        <v>140</v>
      </c>
      <c r="E74" s="207" t="s">
        <v>142</v>
      </c>
      <c r="F74" s="67"/>
      <c r="G74" s="67"/>
      <c r="H74" s="67"/>
      <c r="I74" s="68"/>
      <c r="J74" s="69"/>
      <c r="K74" s="68"/>
      <c r="L74" s="68"/>
      <c r="M74" s="68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  <c r="AJ74" s="72"/>
      <c r="AK74" s="72"/>
      <c r="AL74" s="72"/>
      <c r="AM74" s="72"/>
      <c r="AN74" s="72"/>
      <c r="AO74" s="73"/>
      <c r="AP74" s="87">
        <f t="shared" si="14"/>
      </c>
      <c r="AR74" s="27">
        <f t="shared" si="7"/>
      </c>
      <c r="AS74" s="94">
        <f t="shared" si="8"/>
        <v>0</v>
      </c>
      <c r="AT74" s="19">
        <f t="shared" si="6"/>
      </c>
      <c r="AU74" s="1">
        <f t="shared" si="10"/>
      </c>
      <c r="AV74" s="1">
        <f t="shared" si="11"/>
      </c>
      <c r="AW74" s="21">
        <f>IF(F74="","",AX2-J74)</f>
      </c>
      <c r="AY74" s="1"/>
      <c r="AZ74" s="1"/>
      <c r="BA74" s="1"/>
      <c r="BB74" s="1"/>
      <c r="BC74" s="1"/>
    </row>
    <row r="75" spans="1:55" ht="12.75">
      <c r="A75" s="89">
        <f t="shared" si="15"/>
      </c>
      <c r="B75" s="65"/>
      <c r="C75" s="66"/>
      <c r="D75" s="207" t="s">
        <v>140</v>
      </c>
      <c r="E75" s="207" t="s">
        <v>142</v>
      </c>
      <c r="F75" s="67"/>
      <c r="G75" s="67"/>
      <c r="H75" s="67"/>
      <c r="I75" s="68"/>
      <c r="J75" s="69"/>
      <c r="K75" s="68"/>
      <c r="L75" s="68"/>
      <c r="M75" s="68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  <c r="AJ75" s="72"/>
      <c r="AK75" s="72"/>
      <c r="AL75" s="72"/>
      <c r="AM75" s="72"/>
      <c r="AN75" s="72"/>
      <c r="AO75" s="73"/>
      <c r="AP75" s="87">
        <f t="shared" si="14"/>
      </c>
      <c r="AR75" s="27">
        <f t="shared" si="7"/>
      </c>
      <c r="AS75" s="94">
        <f t="shared" si="8"/>
        <v>0</v>
      </c>
      <c r="AT75" s="19">
        <f t="shared" si="6"/>
      </c>
      <c r="AU75" s="1">
        <f aca="true" t="shared" si="16" ref="AU75:AU106">IF(F75="","",VLOOKUP(AT75,$AY$11:$BA$62,2,))</f>
      </c>
      <c r="AV75" s="1">
        <f aca="true" t="shared" si="17" ref="AV75:AV106">IF(F75="","",VLOOKUP(AT75,$AY$11:$BA$62,3,))</f>
      </c>
      <c r="AW75" s="21">
        <f>IF(F75="","",AX2-J75)</f>
      </c>
      <c r="AY75" s="1"/>
      <c r="AZ75" s="1"/>
      <c r="BA75" s="1"/>
      <c r="BB75" s="1"/>
      <c r="BC75" s="1"/>
    </row>
    <row r="76" spans="1:55" ht="12.75">
      <c r="A76" s="89">
        <f t="shared" si="15"/>
      </c>
      <c r="B76" s="65"/>
      <c r="C76" s="66"/>
      <c r="D76" s="207" t="s">
        <v>140</v>
      </c>
      <c r="E76" s="207" t="s">
        <v>142</v>
      </c>
      <c r="F76" s="67"/>
      <c r="G76" s="67"/>
      <c r="H76" s="67"/>
      <c r="I76" s="68"/>
      <c r="J76" s="69"/>
      <c r="K76" s="68"/>
      <c r="L76" s="68"/>
      <c r="M76" s="68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1"/>
      <c r="AJ76" s="72"/>
      <c r="AK76" s="72"/>
      <c r="AL76" s="72"/>
      <c r="AM76" s="72"/>
      <c r="AN76" s="72"/>
      <c r="AO76" s="73"/>
      <c r="AP76" s="87">
        <f aca="true" t="shared" si="18" ref="AP76:AP107">IF(F76="","",COUNTIF(N76:AO76,"&gt;0")+COUNTIF(N76:AO76,"ST")+COUNTIF(N75:AO75,"ST ")+COUNTIF(N75:AO75," ST")+COUNTIF(N75:AO75," ST "))</f>
      </c>
      <c r="AR76" s="27">
        <f t="shared" si="7"/>
      </c>
      <c r="AS76" s="94">
        <f t="shared" si="8"/>
        <v>0</v>
      </c>
      <c r="AT76" s="19">
        <f aca="true" t="shared" si="19" ref="AT76:AT139">IF(F76="","",UPPER((CONCATENATE(L76,I76))))</f>
      </c>
      <c r="AU76" s="1">
        <f t="shared" si="16"/>
      </c>
      <c r="AV76" s="1">
        <f t="shared" si="17"/>
      </c>
      <c r="AW76" s="21">
        <f>IF(F76="","",AX2-J76)</f>
      </c>
      <c r="AY76" s="1"/>
      <c r="AZ76" s="1"/>
      <c r="BA76" s="1"/>
      <c r="BB76" s="1"/>
      <c r="BC76" s="1"/>
    </row>
    <row r="77" spans="1:55" ht="12.75">
      <c r="A77" s="89">
        <f t="shared" si="15"/>
      </c>
      <c r="B77" s="65"/>
      <c r="C77" s="66"/>
      <c r="D77" s="207" t="s">
        <v>140</v>
      </c>
      <c r="E77" s="207" t="s">
        <v>142</v>
      </c>
      <c r="F77" s="67"/>
      <c r="G77" s="67"/>
      <c r="H77" s="67"/>
      <c r="I77" s="68"/>
      <c r="J77" s="69"/>
      <c r="K77" s="68"/>
      <c r="L77" s="68"/>
      <c r="M77" s="68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1"/>
      <c r="AJ77" s="72"/>
      <c r="AK77" s="72"/>
      <c r="AL77" s="72"/>
      <c r="AM77" s="72"/>
      <c r="AN77" s="72"/>
      <c r="AO77" s="73"/>
      <c r="AP77" s="87">
        <f t="shared" si="18"/>
      </c>
      <c r="AR77" s="27">
        <f aca="true" t="shared" si="20" ref="AR77:AR140">IF(J77="","",IF(AND(AU77&lt;=AW77,AW77&lt;=AV77),0,1))</f>
      </c>
      <c r="AS77" s="94">
        <f aca="true" t="shared" si="21" ref="AS77:AS140">IF(J77="",COUNTA(AJ77:AO77),COUNTA(N77:AO77))</f>
        <v>0</v>
      </c>
      <c r="AT77" s="19">
        <f t="shared" si="19"/>
      </c>
      <c r="AU77" s="1">
        <f t="shared" si="16"/>
      </c>
      <c r="AV77" s="1">
        <f t="shared" si="17"/>
      </c>
      <c r="AW77" s="21">
        <f>IF(F77="","",AX2-J77)</f>
      </c>
      <c r="AY77" s="1"/>
      <c r="AZ77" s="1"/>
      <c r="BA77" s="1"/>
      <c r="BB77" s="1"/>
      <c r="BC77" s="1"/>
    </row>
    <row r="78" spans="1:55" ht="12.75">
      <c r="A78" s="89">
        <f t="shared" si="15"/>
      </c>
      <c r="B78" s="65"/>
      <c r="C78" s="66"/>
      <c r="D78" s="207" t="s">
        <v>140</v>
      </c>
      <c r="E78" s="207" t="s">
        <v>142</v>
      </c>
      <c r="F78" s="67"/>
      <c r="G78" s="67"/>
      <c r="H78" s="67"/>
      <c r="I78" s="68"/>
      <c r="J78" s="69"/>
      <c r="K78" s="68"/>
      <c r="L78" s="68"/>
      <c r="M78" s="68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1"/>
      <c r="AJ78" s="72"/>
      <c r="AK78" s="72"/>
      <c r="AL78" s="72"/>
      <c r="AM78" s="72"/>
      <c r="AN78" s="72"/>
      <c r="AO78" s="73"/>
      <c r="AP78" s="87">
        <f t="shared" si="18"/>
      </c>
      <c r="AR78" s="27">
        <f t="shared" si="20"/>
      </c>
      <c r="AS78" s="94">
        <f t="shared" si="21"/>
        <v>0</v>
      </c>
      <c r="AT78" s="19">
        <f t="shared" si="19"/>
      </c>
      <c r="AU78" s="1">
        <f t="shared" si="16"/>
      </c>
      <c r="AV78" s="1">
        <f t="shared" si="17"/>
      </c>
      <c r="AW78" s="21">
        <f>IF(F78="","",AX2-J78)</f>
      </c>
      <c r="AY78" s="1"/>
      <c r="AZ78" s="1"/>
      <c r="BA78" s="1"/>
      <c r="BB78" s="1"/>
      <c r="BC78" s="1"/>
    </row>
    <row r="79" spans="1:55" ht="12.75">
      <c r="A79" s="89">
        <f t="shared" si="15"/>
      </c>
      <c r="B79" s="65"/>
      <c r="C79" s="66"/>
      <c r="D79" s="207" t="s">
        <v>140</v>
      </c>
      <c r="E79" s="207" t="s">
        <v>142</v>
      </c>
      <c r="F79" s="67"/>
      <c r="G79" s="67"/>
      <c r="H79" s="67"/>
      <c r="I79" s="68"/>
      <c r="J79" s="69"/>
      <c r="K79" s="68"/>
      <c r="L79" s="68"/>
      <c r="M79" s="68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1"/>
      <c r="AJ79" s="72"/>
      <c r="AK79" s="72"/>
      <c r="AL79" s="72"/>
      <c r="AM79" s="72"/>
      <c r="AN79" s="72"/>
      <c r="AO79" s="73"/>
      <c r="AP79" s="87">
        <f t="shared" si="18"/>
      </c>
      <c r="AR79" s="27">
        <f t="shared" si="20"/>
      </c>
      <c r="AS79" s="94">
        <f t="shared" si="21"/>
        <v>0</v>
      </c>
      <c r="AT79" s="19">
        <f t="shared" si="19"/>
      </c>
      <c r="AU79" s="1">
        <f t="shared" si="16"/>
      </c>
      <c r="AV79" s="1">
        <f t="shared" si="17"/>
      </c>
      <c r="AW79" s="21">
        <f>IF(F79="","",AX2-J79)</f>
      </c>
      <c r="AY79" s="1"/>
      <c r="AZ79" s="1"/>
      <c r="BA79" s="1"/>
      <c r="BB79" s="1"/>
      <c r="BC79" s="1"/>
    </row>
    <row r="80" spans="1:55" ht="12.75">
      <c r="A80" s="89">
        <f aca="true" t="shared" si="22" ref="A80:A111">IF(F80="","",IF(A79="",IF(A78="",IF(A77="",IF(A76="",IF(A75="",1,A75+1),A76+1),A77+1),A78+1),A79+1))</f>
      </c>
      <c r="B80" s="65"/>
      <c r="C80" s="66"/>
      <c r="D80" s="207" t="s">
        <v>140</v>
      </c>
      <c r="E80" s="207" t="s">
        <v>142</v>
      </c>
      <c r="F80" s="67"/>
      <c r="G80" s="67"/>
      <c r="H80" s="67"/>
      <c r="I80" s="68"/>
      <c r="J80" s="69"/>
      <c r="K80" s="68"/>
      <c r="L80" s="68"/>
      <c r="M80" s="68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1"/>
      <c r="AJ80" s="72"/>
      <c r="AK80" s="72"/>
      <c r="AL80" s="72"/>
      <c r="AM80" s="72"/>
      <c r="AN80" s="72"/>
      <c r="AO80" s="73"/>
      <c r="AP80" s="87">
        <f t="shared" si="18"/>
      </c>
      <c r="AR80" s="27">
        <f t="shared" si="20"/>
      </c>
      <c r="AS80" s="94">
        <f t="shared" si="21"/>
        <v>0</v>
      </c>
      <c r="AT80" s="19">
        <f t="shared" si="19"/>
      </c>
      <c r="AU80" s="1">
        <f t="shared" si="16"/>
      </c>
      <c r="AV80" s="1">
        <f t="shared" si="17"/>
      </c>
      <c r="AW80" s="21">
        <f>IF(F80="","",AX2-J80)</f>
      </c>
      <c r="AY80" s="1"/>
      <c r="AZ80" s="1"/>
      <c r="BA80" s="1"/>
      <c r="BB80" s="1"/>
      <c r="BC80" s="1"/>
    </row>
    <row r="81" spans="1:55" ht="12.75">
      <c r="A81" s="89">
        <f t="shared" si="22"/>
      </c>
      <c r="B81" s="65"/>
      <c r="C81" s="66"/>
      <c r="D81" s="207" t="s">
        <v>140</v>
      </c>
      <c r="E81" s="207" t="s">
        <v>142</v>
      </c>
      <c r="F81" s="67"/>
      <c r="G81" s="67"/>
      <c r="H81" s="67"/>
      <c r="I81" s="68"/>
      <c r="J81" s="69"/>
      <c r="K81" s="68"/>
      <c r="L81" s="68"/>
      <c r="M81" s="68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1"/>
      <c r="AJ81" s="72"/>
      <c r="AK81" s="72"/>
      <c r="AL81" s="72"/>
      <c r="AM81" s="72"/>
      <c r="AN81" s="72"/>
      <c r="AO81" s="73"/>
      <c r="AP81" s="87">
        <f t="shared" si="18"/>
      </c>
      <c r="AR81" s="27">
        <f t="shared" si="20"/>
      </c>
      <c r="AS81" s="94">
        <f t="shared" si="21"/>
        <v>0</v>
      </c>
      <c r="AT81" s="19">
        <f t="shared" si="19"/>
      </c>
      <c r="AU81" s="1">
        <f t="shared" si="16"/>
      </c>
      <c r="AV81" s="1">
        <f t="shared" si="17"/>
      </c>
      <c r="AW81" s="21">
        <f>IF(F81="","",AX2-J81)</f>
      </c>
      <c r="AY81" s="1"/>
      <c r="AZ81" s="1"/>
      <c r="BA81" s="1"/>
      <c r="BB81" s="1"/>
      <c r="BC81" s="1"/>
    </row>
    <row r="82" spans="1:55" ht="12.75">
      <c r="A82" s="89">
        <f t="shared" si="22"/>
      </c>
      <c r="B82" s="65"/>
      <c r="C82" s="66"/>
      <c r="D82" s="207" t="s">
        <v>140</v>
      </c>
      <c r="E82" s="207" t="s">
        <v>142</v>
      </c>
      <c r="F82" s="67"/>
      <c r="G82" s="67"/>
      <c r="H82" s="67"/>
      <c r="I82" s="68"/>
      <c r="J82" s="69"/>
      <c r="K82" s="68"/>
      <c r="L82" s="68"/>
      <c r="M82" s="68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1"/>
      <c r="AJ82" s="72"/>
      <c r="AK82" s="72"/>
      <c r="AL82" s="72"/>
      <c r="AM82" s="72"/>
      <c r="AN82" s="72"/>
      <c r="AO82" s="73"/>
      <c r="AP82" s="87">
        <f t="shared" si="18"/>
      </c>
      <c r="AR82" s="27">
        <f t="shared" si="20"/>
      </c>
      <c r="AS82" s="94">
        <f t="shared" si="21"/>
        <v>0</v>
      </c>
      <c r="AT82" s="19">
        <f t="shared" si="19"/>
      </c>
      <c r="AU82" s="1">
        <f t="shared" si="16"/>
      </c>
      <c r="AV82" s="1">
        <f t="shared" si="17"/>
      </c>
      <c r="AW82" s="21">
        <f>IF(F82="","",AX2-J82)</f>
      </c>
      <c r="AY82" s="1"/>
      <c r="AZ82" s="1"/>
      <c r="BA82" s="1"/>
      <c r="BB82" s="1"/>
      <c r="BC82" s="1"/>
    </row>
    <row r="83" spans="1:55" ht="12.75">
      <c r="A83" s="89">
        <f t="shared" si="22"/>
      </c>
      <c r="B83" s="65"/>
      <c r="C83" s="66"/>
      <c r="D83" s="207" t="s">
        <v>140</v>
      </c>
      <c r="E83" s="207" t="s">
        <v>142</v>
      </c>
      <c r="F83" s="67"/>
      <c r="G83" s="67"/>
      <c r="H83" s="67"/>
      <c r="I83" s="68"/>
      <c r="J83" s="69"/>
      <c r="K83" s="68"/>
      <c r="L83" s="68"/>
      <c r="M83" s="68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1"/>
      <c r="AJ83" s="72"/>
      <c r="AK83" s="72"/>
      <c r="AL83" s="72"/>
      <c r="AM83" s="72"/>
      <c r="AN83" s="72"/>
      <c r="AO83" s="73"/>
      <c r="AP83" s="87">
        <f t="shared" si="18"/>
      </c>
      <c r="AR83" s="27">
        <f t="shared" si="20"/>
      </c>
      <c r="AS83" s="94">
        <f t="shared" si="21"/>
        <v>0</v>
      </c>
      <c r="AT83" s="19">
        <f t="shared" si="19"/>
      </c>
      <c r="AU83" s="1">
        <f t="shared" si="16"/>
      </c>
      <c r="AV83" s="1">
        <f t="shared" si="17"/>
      </c>
      <c r="AW83" s="21">
        <f>IF(F83="","",AX2-J83)</f>
      </c>
      <c r="AY83" s="1"/>
      <c r="AZ83" s="1"/>
      <c r="BA83" s="1"/>
      <c r="BB83" s="1"/>
      <c r="BC83" s="1"/>
    </row>
    <row r="84" spans="1:55" ht="12.75">
      <c r="A84" s="89">
        <f t="shared" si="22"/>
      </c>
      <c r="B84" s="65"/>
      <c r="C84" s="66"/>
      <c r="D84" s="207" t="s">
        <v>140</v>
      </c>
      <c r="E84" s="207" t="s">
        <v>142</v>
      </c>
      <c r="F84" s="67"/>
      <c r="G84" s="67"/>
      <c r="H84" s="67"/>
      <c r="I84" s="68"/>
      <c r="J84" s="69"/>
      <c r="K84" s="68"/>
      <c r="L84" s="68"/>
      <c r="M84" s="68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1"/>
      <c r="AJ84" s="72"/>
      <c r="AK84" s="72"/>
      <c r="AL84" s="72"/>
      <c r="AM84" s="72"/>
      <c r="AN84" s="72"/>
      <c r="AO84" s="73"/>
      <c r="AP84" s="87">
        <f t="shared" si="18"/>
      </c>
      <c r="AR84" s="27">
        <f t="shared" si="20"/>
      </c>
      <c r="AS84" s="94">
        <f t="shared" si="21"/>
        <v>0</v>
      </c>
      <c r="AT84" s="19">
        <f t="shared" si="19"/>
      </c>
      <c r="AU84" s="1">
        <f t="shared" si="16"/>
      </c>
      <c r="AV84" s="1">
        <f t="shared" si="17"/>
      </c>
      <c r="AW84" s="21">
        <f>IF(F84="","",AX2-J84)</f>
      </c>
      <c r="AY84" s="1"/>
      <c r="AZ84" s="1"/>
      <c r="BA84" s="1"/>
      <c r="BB84" s="1"/>
      <c r="BC84" s="1"/>
    </row>
    <row r="85" spans="1:55" ht="12.75">
      <c r="A85" s="89">
        <f t="shared" si="22"/>
      </c>
      <c r="B85" s="65"/>
      <c r="C85" s="66"/>
      <c r="D85" s="207" t="s">
        <v>140</v>
      </c>
      <c r="E85" s="207" t="s">
        <v>142</v>
      </c>
      <c r="F85" s="67"/>
      <c r="G85" s="67"/>
      <c r="H85" s="67"/>
      <c r="I85" s="68"/>
      <c r="J85" s="69"/>
      <c r="K85" s="68"/>
      <c r="L85" s="68"/>
      <c r="M85" s="68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1"/>
      <c r="AJ85" s="72"/>
      <c r="AK85" s="72"/>
      <c r="AL85" s="72"/>
      <c r="AM85" s="72"/>
      <c r="AN85" s="72"/>
      <c r="AO85" s="73"/>
      <c r="AP85" s="87">
        <f t="shared" si="18"/>
      </c>
      <c r="AR85" s="27">
        <f t="shared" si="20"/>
      </c>
      <c r="AS85" s="94">
        <f t="shared" si="21"/>
        <v>0</v>
      </c>
      <c r="AT85" s="19">
        <f t="shared" si="19"/>
      </c>
      <c r="AU85" s="1">
        <f t="shared" si="16"/>
      </c>
      <c r="AV85" s="1">
        <f t="shared" si="17"/>
      </c>
      <c r="AW85" s="21">
        <f>IF(F85="","",AX2-J85)</f>
      </c>
      <c r="AY85" s="1"/>
      <c r="AZ85" s="1"/>
      <c r="BA85" s="1"/>
      <c r="BB85" s="1"/>
      <c r="BC85" s="1"/>
    </row>
    <row r="86" spans="1:55" ht="12.75">
      <c r="A86" s="89">
        <f t="shared" si="22"/>
      </c>
      <c r="B86" s="65"/>
      <c r="C86" s="66"/>
      <c r="D86" s="207" t="s">
        <v>140</v>
      </c>
      <c r="E86" s="207" t="s">
        <v>142</v>
      </c>
      <c r="F86" s="67"/>
      <c r="G86" s="67"/>
      <c r="H86" s="67"/>
      <c r="I86" s="68"/>
      <c r="J86" s="69"/>
      <c r="K86" s="68"/>
      <c r="L86" s="68"/>
      <c r="M86" s="68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1"/>
      <c r="AJ86" s="72"/>
      <c r="AK86" s="72"/>
      <c r="AL86" s="72"/>
      <c r="AM86" s="72"/>
      <c r="AN86" s="72"/>
      <c r="AO86" s="73"/>
      <c r="AP86" s="87">
        <f t="shared" si="18"/>
      </c>
      <c r="AR86" s="27">
        <f t="shared" si="20"/>
      </c>
      <c r="AS86" s="94">
        <f t="shared" si="21"/>
        <v>0</v>
      </c>
      <c r="AT86" s="19">
        <f t="shared" si="19"/>
      </c>
      <c r="AU86" s="1">
        <f t="shared" si="16"/>
      </c>
      <c r="AV86" s="1">
        <f t="shared" si="17"/>
      </c>
      <c r="AW86" s="21">
        <f>IF(F86="","",AX2-J86)</f>
      </c>
      <c r="AY86" s="1"/>
      <c r="AZ86" s="1"/>
      <c r="BA86" s="1"/>
      <c r="BB86" s="1"/>
      <c r="BC86" s="1"/>
    </row>
    <row r="87" spans="1:55" ht="12.75">
      <c r="A87" s="89">
        <f t="shared" si="22"/>
      </c>
      <c r="B87" s="65"/>
      <c r="C87" s="66"/>
      <c r="D87" s="207" t="s">
        <v>140</v>
      </c>
      <c r="E87" s="207" t="s">
        <v>142</v>
      </c>
      <c r="F87" s="67"/>
      <c r="G87" s="67"/>
      <c r="H87" s="67"/>
      <c r="I87" s="68"/>
      <c r="J87" s="69"/>
      <c r="K87" s="68"/>
      <c r="L87" s="68"/>
      <c r="M87" s="68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1"/>
      <c r="AJ87" s="72"/>
      <c r="AK87" s="72"/>
      <c r="AL87" s="72"/>
      <c r="AM87" s="72"/>
      <c r="AN87" s="72"/>
      <c r="AO87" s="73"/>
      <c r="AP87" s="87">
        <f t="shared" si="18"/>
      </c>
      <c r="AR87" s="27">
        <f t="shared" si="20"/>
      </c>
      <c r="AS87" s="94">
        <f t="shared" si="21"/>
        <v>0</v>
      </c>
      <c r="AT87" s="19">
        <f t="shared" si="19"/>
      </c>
      <c r="AU87" s="1">
        <f t="shared" si="16"/>
      </c>
      <c r="AV87" s="1">
        <f t="shared" si="17"/>
      </c>
      <c r="AW87" s="21">
        <f>IF(F87="","",AX2-J87)</f>
      </c>
      <c r="AY87" s="1"/>
      <c r="AZ87" s="1"/>
      <c r="BA87" s="1"/>
      <c r="BB87" s="1"/>
      <c r="BC87" s="1"/>
    </row>
    <row r="88" spans="1:55" ht="12.75">
      <c r="A88" s="89">
        <f t="shared" si="22"/>
      </c>
      <c r="B88" s="65"/>
      <c r="C88" s="66"/>
      <c r="D88" s="207" t="s">
        <v>140</v>
      </c>
      <c r="E88" s="207" t="s">
        <v>142</v>
      </c>
      <c r="F88" s="67"/>
      <c r="G88" s="67"/>
      <c r="H88" s="67"/>
      <c r="I88" s="68"/>
      <c r="J88" s="69"/>
      <c r="K88" s="68"/>
      <c r="L88" s="68"/>
      <c r="M88" s="68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1"/>
      <c r="AJ88" s="72"/>
      <c r="AK88" s="72"/>
      <c r="AL88" s="72"/>
      <c r="AM88" s="72"/>
      <c r="AN88" s="72"/>
      <c r="AO88" s="73"/>
      <c r="AP88" s="87">
        <f t="shared" si="18"/>
      </c>
      <c r="AR88" s="27">
        <f t="shared" si="20"/>
      </c>
      <c r="AS88" s="94">
        <f t="shared" si="21"/>
        <v>0</v>
      </c>
      <c r="AT88" s="19">
        <f t="shared" si="19"/>
      </c>
      <c r="AU88" s="1">
        <f t="shared" si="16"/>
      </c>
      <c r="AV88" s="1">
        <f t="shared" si="17"/>
      </c>
      <c r="AW88" s="21">
        <f>IF(F88="","",AX2-J88)</f>
      </c>
      <c r="AY88" s="1"/>
      <c r="AZ88" s="1"/>
      <c r="BA88" s="1"/>
      <c r="BB88" s="1"/>
      <c r="BC88" s="1"/>
    </row>
    <row r="89" spans="1:55" ht="12.75">
      <c r="A89" s="89">
        <f t="shared" si="22"/>
      </c>
      <c r="B89" s="65"/>
      <c r="C89" s="66"/>
      <c r="D89" s="207" t="s">
        <v>140</v>
      </c>
      <c r="E89" s="207" t="s">
        <v>142</v>
      </c>
      <c r="F89" s="67"/>
      <c r="G89" s="67"/>
      <c r="H89" s="67"/>
      <c r="I89" s="68"/>
      <c r="J89" s="69"/>
      <c r="K89" s="68"/>
      <c r="L89" s="68"/>
      <c r="M89" s="68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1"/>
      <c r="AJ89" s="72"/>
      <c r="AK89" s="72"/>
      <c r="AL89" s="72"/>
      <c r="AM89" s="72"/>
      <c r="AN89" s="72"/>
      <c r="AO89" s="73"/>
      <c r="AP89" s="87">
        <f t="shared" si="18"/>
      </c>
      <c r="AR89" s="27">
        <f t="shared" si="20"/>
      </c>
      <c r="AS89" s="94">
        <f t="shared" si="21"/>
        <v>0</v>
      </c>
      <c r="AT89" s="19">
        <f t="shared" si="19"/>
      </c>
      <c r="AU89" s="1">
        <f t="shared" si="16"/>
      </c>
      <c r="AV89" s="1">
        <f t="shared" si="17"/>
      </c>
      <c r="AW89" s="21">
        <f>IF(F89="","",AX2-J89)</f>
      </c>
      <c r="AY89" s="1"/>
      <c r="AZ89" s="1"/>
      <c r="BA89" s="1"/>
      <c r="BB89" s="1"/>
      <c r="BC89" s="1"/>
    </row>
    <row r="90" spans="1:55" ht="12.75">
      <c r="A90" s="89">
        <f t="shared" si="22"/>
      </c>
      <c r="B90" s="65"/>
      <c r="C90" s="66"/>
      <c r="D90" s="207" t="s">
        <v>140</v>
      </c>
      <c r="E90" s="207" t="s">
        <v>142</v>
      </c>
      <c r="F90" s="67"/>
      <c r="G90" s="67"/>
      <c r="H90" s="67"/>
      <c r="I90" s="68"/>
      <c r="J90" s="69"/>
      <c r="K90" s="68"/>
      <c r="L90" s="68"/>
      <c r="M90" s="68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1"/>
      <c r="AJ90" s="72"/>
      <c r="AK90" s="72"/>
      <c r="AL90" s="72"/>
      <c r="AM90" s="72"/>
      <c r="AN90" s="72"/>
      <c r="AO90" s="73"/>
      <c r="AP90" s="87">
        <f t="shared" si="18"/>
      </c>
      <c r="AR90" s="27">
        <f t="shared" si="20"/>
      </c>
      <c r="AS90" s="94">
        <f t="shared" si="21"/>
        <v>0</v>
      </c>
      <c r="AT90" s="19">
        <f t="shared" si="19"/>
      </c>
      <c r="AU90" s="1">
        <f t="shared" si="16"/>
      </c>
      <c r="AV90" s="1">
        <f t="shared" si="17"/>
      </c>
      <c r="AW90" s="21">
        <f>IF(F90="","",AX2-J90)</f>
      </c>
      <c r="AY90" s="1"/>
      <c r="AZ90" s="1"/>
      <c r="BA90" s="1"/>
      <c r="BB90" s="1"/>
      <c r="BC90" s="1"/>
    </row>
    <row r="91" spans="1:55" ht="12.75">
      <c r="A91" s="89">
        <f t="shared" si="22"/>
      </c>
      <c r="B91" s="65"/>
      <c r="C91" s="66"/>
      <c r="D91" s="207" t="s">
        <v>140</v>
      </c>
      <c r="E91" s="207" t="s">
        <v>142</v>
      </c>
      <c r="F91" s="67"/>
      <c r="G91" s="67"/>
      <c r="H91" s="67"/>
      <c r="I91" s="68"/>
      <c r="J91" s="69"/>
      <c r="K91" s="68"/>
      <c r="L91" s="68"/>
      <c r="M91" s="68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1"/>
      <c r="AJ91" s="72"/>
      <c r="AK91" s="72"/>
      <c r="AL91" s="72"/>
      <c r="AM91" s="72"/>
      <c r="AN91" s="72"/>
      <c r="AO91" s="73"/>
      <c r="AP91" s="87">
        <f t="shared" si="18"/>
      </c>
      <c r="AR91" s="27">
        <f t="shared" si="20"/>
      </c>
      <c r="AS91" s="94">
        <f t="shared" si="21"/>
        <v>0</v>
      </c>
      <c r="AT91" s="19">
        <f t="shared" si="19"/>
      </c>
      <c r="AU91" s="1">
        <f t="shared" si="16"/>
      </c>
      <c r="AV91" s="1">
        <f t="shared" si="17"/>
      </c>
      <c r="AW91" s="21">
        <f>IF(F91="","",AX2-J91)</f>
      </c>
      <c r="AY91" s="1"/>
      <c r="AZ91" s="1"/>
      <c r="BA91" s="1"/>
      <c r="BB91" s="1"/>
      <c r="BC91" s="1"/>
    </row>
    <row r="92" spans="1:55" ht="12.75">
      <c r="A92" s="89">
        <f t="shared" si="22"/>
      </c>
      <c r="B92" s="65"/>
      <c r="C92" s="66"/>
      <c r="D92" s="207" t="s">
        <v>140</v>
      </c>
      <c r="E92" s="207" t="s">
        <v>142</v>
      </c>
      <c r="F92" s="67"/>
      <c r="G92" s="67"/>
      <c r="H92" s="67"/>
      <c r="I92" s="68"/>
      <c r="J92" s="69"/>
      <c r="K92" s="68"/>
      <c r="L92" s="68"/>
      <c r="M92" s="68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1"/>
      <c r="AJ92" s="72"/>
      <c r="AK92" s="72"/>
      <c r="AL92" s="72"/>
      <c r="AM92" s="72"/>
      <c r="AN92" s="72"/>
      <c r="AO92" s="73"/>
      <c r="AP92" s="87">
        <f t="shared" si="18"/>
      </c>
      <c r="AR92" s="27">
        <f t="shared" si="20"/>
      </c>
      <c r="AS92" s="94">
        <f t="shared" si="21"/>
        <v>0</v>
      </c>
      <c r="AT92" s="19">
        <f t="shared" si="19"/>
      </c>
      <c r="AU92" s="1">
        <f t="shared" si="16"/>
      </c>
      <c r="AV92" s="1">
        <f t="shared" si="17"/>
      </c>
      <c r="AW92" s="21">
        <f>IF(F92="","",AX2-J92)</f>
      </c>
      <c r="AY92" s="1"/>
      <c r="AZ92" s="1"/>
      <c r="BA92" s="1"/>
      <c r="BB92" s="1"/>
      <c r="BC92" s="1"/>
    </row>
    <row r="93" spans="1:55" ht="12.75">
      <c r="A93" s="89">
        <f t="shared" si="22"/>
      </c>
      <c r="B93" s="65"/>
      <c r="C93" s="66"/>
      <c r="D93" s="207" t="s">
        <v>140</v>
      </c>
      <c r="E93" s="207" t="s">
        <v>142</v>
      </c>
      <c r="F93" s="67"/>
      <c r="G93" s="67"/>
      <c r="H93" s="67"/>
      <c r="I93" s="68"/>
      <c r="J93" s="69"/>
      <c r="K93" s="68"/>
      <c r="L93" s="68"/>
      <c r="M93" s="68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1"/>
      <c r="AJ93" s="72"/>
      <c r="AK93" s="72"/>
      <c r="AL93" s="72"/>
      <c r="AM93" s="72"/>
      <c r="AN93" s="72"/>
      <c r="AO93" s="73"/>
      <c r="AP93" s="87">
        <f t="shared" si="18"/>
      </c>
      <c r="AR93" s="27">
        <f t="shared" si="20"/>
      </c>
      <c r="AS93" s="94">
        <f t="shared" si="21"/>
        <v>0</v>
      </c>
      <c r="AT93" s="19">
        <f t="shared" si="19"/>
      </c>
      <c r="AU93" s="1">
        <f t="shared" si="16"/>
      </c>
      <c r="AV93" s="1">
        <f t="shared" si="17"/>
      </c>
      <c r="AW93" s="21">
        <f>IF(F93="","",AX2-J93)</f>
      </c>
      <c r="AY93" s="1"/>
      <c r="AZ93" s="1"/>
      <c r="BA93" s="1"/>
      <c r="BB93" s="1"/>
      <c r="BC93" s="1"/>
    </row>
    <row r="94" spans="1:55" ht="12.75">
      <c r="A94" s="89">
        <f t="shared" si="22"/>
      </c>
      <c r="B94" s="65"/>
      <c r="C94" s="66"/>
      <c r="D94" s="207" t="s">
        <v>140</v>
      </c>
      <c r="E94" s="207" t="s">
        <v>142</v>
      </c>
      <c r="F94" s="67"/>
      <c r="G94" s="67"/>
      <c r="H94" s="67"/>
      <c r="I94" s="68"/>
      <c r="J94" s="69"/>
      <c r="K94" s="68"/>
      <c r="L94" s="68"/>
      <c r="M94" s="68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1"/>
      <c r="AJ94" s="72"/>
      <c r="AK94" s="72"/>
      <c r="AL94" s="72"/>
      <c r="AM94" s="72"/>
      <c r="AN94" s="72"/>
      <c r="AO94" s="73"/>
      <c r="AP94" s="87">
        <f t="shared" si="18"/>
      </c>
      <c r="AR94" s="27">
        <f t="shared" si="20"/>
      </c>
      <c r="AS94" s="94">
        <f t="shared" si="21"/>
        <v>0</v>
      </c>
      <c r="AT94" s="19">
        <f t="shared" si="19"/>
      </c>
      <c r="AU94" s="1">
        <f t="shared" si="16"/>
      </c>
      <c r="AV94" s="1">
        <f t="shared" si="17"/>
      </c>
      <c r="AW94" s="21">
        <f>IF(F94="","",AX2-J94)</f>
      </c>
      <c r="AY94" s="1"/>
      <c r="AZ94" s="1"/>
      <c r="BA94" s="1"/>
      <c r="BB94" s="1"/>
      <c r="BC94" s="1"/>
    </row>
    <row r="95" spans="1:55" ht="12.75">
      <c r="A95" s="89">
        <f t="shared" si="22"/>
      </c>
      <c r="B95" s="65"/>
      <c r="C95" s="66"/>
      <c r="D95" s="207" t="s">
        <v>140</v>
      </c>
      <c r="E95" s="207" t="s">
        <v>142</v>
      </c>
      <c r="F95" s="67"/>
      <c r="G95" s="67"/>
      <c r="H95" s="67"/>
      <c r="I95" s="68"/>
      <c r="J95" s="69"/>
      <c r="K95" s="68"/>
      <c r="L95" s="68"/>
      <c r="M95" s="68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1"/>
      <c r="AJ95" s="72"/>
      <c r="AK95" s="72"/>
      <c r="AL95" s="72"/>
      <c r="AM95" s="72"/>
      <c r="AN95" s="72"/>
      <c r="AO95" s="73"/>
      <c r="AP95" s="87">
        <f t="shared" si="18"/>
      </c>
      <c r="AR95" s="27">
        <f t="shared" si="20"/>
      </c>
      <c r="AS95" s="94">
        <f t="shared" si="21"/>
        <v>0</v>
      </c>
      <c r="AT95" s="19">
        <f t="shared" si="19"/>
      </c>
      <c r="AU95" s="1">
        <f t="shared" si="16"/>
      </c>
      <c r="AV95" s="1">
        <f t="shared" si="17"/>
      </c>
      <c r="AW95" s="21">
        <f>IF(F95="","",AX2-J95)</f>
      </c>
      <c r="AY95" s="1"/>
      <c r="AZ95" s="1"/>
      <c r="BA95" s="1"/>
      <c r="BB95" s="1"/>
      <c r="BC95" s="1"/>
    </row>
    <row r="96" spans="1:55" ht="12.75">
      <c r="A96" s="89">
        <f t="shared" si="22"/>
      </c>
      <c r="B96" s="65"/>
      <c r="C96" s="66"/>
      <c r="D96" s="207" t="s">
        <v>140</v>
      </c>
      <c r="E96" s="207" t="s">
        <v>142</v>
      </c>
      <c r="F96" s="67"/>
      <c r="G96" s="67"/>
      <c r="H96" s="67"/>
      <c r="I96" s="68"/>
      <c r="J96" s="69"/>
      <c r="K96" s="68"/>
      <c r="L96" s="68"/>
      <c r="M96" s="68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1"/>
      <c r="AJ96" s="72"/>
      <c r="AK96" s="72"/>
      <c r="AL96" s="72"/>
      <c r="AM96" s="72"/>
      <c r="AN96" s="72"/>
      <c r="AO96" s="73"/>
      <c r="AP96" s="87">
        <f t="shared" si="18"/>
      </c>
      <c r="AR96" s="27">
        <f t="shared" si="20"/>
      </c>
      <c r="AS96" s="94">
        <f t="shared" si="21"/>
        <v>0</v>
      </c>
      <c r="AT96" s="19">
        <f t="shared" si="19"/>
      </c>
      <c r="AU96" s="1">
        <f t="shared" si="16"/>
      </c>
      <c r="AV96" s="1">
        <f t="shared" si="17"/>
      </c>
      <c r="AW96" s="21">
        <f>IF(F96="","",AX2-J96)</f>
      </c>
      <c r="AY96" s="1"/>
      <c r="AZ96" s="1"/>
      <c r="BA96" s="1"/>
      <c r="BB96" s="1"/>
      <c r="BC96" s="1"/>
    </row>
    <row r="97" spans="1:55" ht="12.75">
      <c r="A97" s="89">
        <f t="shared" si="22"/>
      </c>
      <c r="B97" s="65"/>
      <c r="C97" s="66"/>
      <c r="D97" s="207" t="s">
        <v>140</v>
      </c>
      <c r="E97" s="207" t="s">
        <v>142</v>
      </c>
      <c r="F97" s="67"/>
      <c r="G97" s="67"/>
      <c r="H97" s="67"/>
      <c r="I97" s="68"/>
      <c r="J97" s="69"/>
      <c r="K97" s="68"/>
      <c r="L97" s="68"/>
      <c r="M97" s="68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1"/>
      <c r="AJ97" s="72"/>
      <c r="AK97" s="72"/>
      <c r="AL97" s="72"/>
      <c r="AM97" s="72"/>
      <c r="AN97" s="72"/>
      <c r="AO97" s="73"/>
      <c r="AP97" s="87">
        <f t="shared" si="18"/>
      </c>
      <c r="AR97" s="27">
        <f t="shared" si="20"/>
      </c>
      <c r="AS97" s="94">
        <f t="shared" si="21"/>
        <v>0</v>
      </c>
      <c r="AT97" s="19">
        <f t="shared" si="19"/>
      </c>
      <c r="AU97" s="1">
        <f t="shared" si="16"/>
      </c>
      <c r="AV97" s="1">
        <f t="shared" si="17"/>
      </c>
      <c r="AW97" s="21">
        <f>IF(F97="","",AX2-J97)</f>
      </c>
      <c r="AY97" s="1"/>
      <c r="AZ97" s="1"/>
      <c r="BA97" s="1"/>
      <c r="BB97" s="1"/>
      <c r="BC97" s="1"/>
    </row>
    <row r="98" spans="1:55" ht="12.75">
      <c r="A98" s="89">
        <f t="shared" si="22"/>
      </c>
      <c r="B98" s="65"/>
      <c r="C98" s="66"/>
      <c r="D98" s="207" t="s">
        <v>140</v>
      </c>
      <c r="E98" s="207" t="s">
        <v>142</v>
      </c>
      <c r="F98" s="67"/>
      <c r="G98" s="67"/>
      <c r="H98" s="67"/>
      <c r="I98" s="68"/>
      <c r="J98" s="69"/>
      <c r="K98" s="68"/>
      <c r="L98" s="68"/>
      <c r="M98" s="68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1"/>
      <c r="AJ98" s="72"/>
      <c r="AK98" s="72"/>
      <c r="AL98" s="72"/>
      <c r="AM98" s="72"/>
      <c r="AN98" s="72"/>
      <c r="AO98" s="73"/>
      <c r="AP98" s="87">
        <f t="shared" si="18"/>
      </c>
      <c r="AR98" s="27">
        <f t="shared" si="20"/>
      </c>
      <c r="AS98" s="94">
        <f t="shared" si="21"/>
        <v>0</v>
      </c>
      <c r="AT98" s="19">
        <f t="shared" si="19"/>
      </c>
      <c r="AU98" s="1">
        <f t="shared" si="16"/>
      </c>
      <c r="AV98" s="1">
        <f t="shared" si="17"/>
      </c>
      <c r="AW98" s="21">
        <f>IF(F98="","",AX2-J98)</f>
      </c>
      <c r="AY98" s="1"/>
      <c r="AZ98" s="1"/>
      <c r="BA98" s="1"/>
      <c r="BB98" s="1"/>
      <c r="BC98" s="1"/>
    </row>
    <row r="99" spans="1:55" ht="12.75">
      <c r="A99" s="89">
        <f t="shared" si="22"/>
      </c>
      <c r="B99" s="65"/>
      <c r="C99" s="66"/>
      <c r="D99" s="207" t="s">
        <v>140</v>
      </c>
      <c r="E99" s="207" t="s">
        <v>142</v>
      </c>
      <c r="F99" s="67"/>
      <c r="G99" s="67"/>
      <c r="H99" s="67"/>
      <c r="I99" s="68"/>
      <c r="J99" s="69"/>
      <c r="K99" s="68"/>
      <c r="L99" s="68"/>
      <c r="M99" s="68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1"/>
      <c r="AJ99" s="72"/>
      <c r="AK99" s="72"/>
      <c r="AL99" s="72"/>
      <c r="AM99" s="72"/>
      <c r="AN99" s="72"/>
      <c r="AO99" s="73"/>
      <c r="AP99" s="87">
        <f t="shared" si="18"/>
      </c>
      <c r="AR99" s="27">
        <f t="shared" si="20"/>
      </c>
      <c r="AS99" s="94">
        <f t="shared" si="21"/>
        <v>0</v>
      </c>
      <c r="AT99" s="19">
        <f t="shared" si="19"/>
      </c>
      <c r="AU99" s="1">
        <f t="shared" si="16"/>
      </c>
      <c r="AV99" s="1">
        <f t="shared" si="17"/>
      </c>
      <c r="AW99" s="21">
        <f>IF(F99="","",AX2-J99)</f>
      </c>
      <c r="AY99" s="1"/>
      <c r="AZ99" s="1"/>
      <c r="BA99" s="1"/>
      <c r="BB99" s="1"/>
      <c r="BC99" s="1"/>
    </row>
    <row r="100" spans="1:55" ht="12.75">
      <c r="A100" s="89">
        <f t="shared" si="22"/>
      </c>
      <c r="B100" s="65"/>
      <c r="C100" s="66"/>
      <c r="D100" s="207" t="s">
        <v>140</v>
      </c>
      <c r="E100" s="207" t="s">
        <v>142</v>
      </c>
      <c r="F100" s="67"/>
      <c r="G100" s="67"/>
      <c r="H100" s="67"/>
      <c r="I100" s="68"/>
      <c r="J100" s="69"/>
      <c r="K100" s="68"/>
      <c r="L100" s="68"/>
      <c r="M100" s="68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1"/>
      <c r="AJ100" s="72"/>
      <c r="AK100" s="72"/>
      <c r="AL100" s="72"/>
      <c r="AM100" s="72"/>
      <c r="AN100" s="72"/>
      <c r="AO100" s="73"/>
      <c r="AP100" s="87">
        <f t="shared" si="18"/>
      </c>
      <c r="AR100" s="27">
        <f t="shared" si="20"/>
      </c>
      <c r="AS100" s="94">
        <f t="shared" si="21"/>
        <v>0</v>
      </c>
      <c r="AT100" s="19">
        <f t="shared" si="19"/>
      </c>
      <c r="AU100" s="1">
        <f t="shared" si="16"/>
      </c>
      <c r="AV100" s="1">
        <f t="shared" si="17"/>
      </c>
      <c r="AW100" s="21">
        <f>IF(F100="","",AX2-J100)</f>
      </c>
      <c r="AY100" s="1"/>
      <c r="AZ100" s="1"/>
      <c r="BA100" s="1"/>
      <c r="BB100" s="1"/>
      <c r="BC100" s="1"/>
    </row>
    <row r="101" spans="1:55" ht="12.75">
      <c r="A101" s="89">
        <f t="shared" si="22"/>
      </c>
      <c r="B101" s="65"/>
      <c r="C101" s="66"/>
      <c r="D101" s="207" t="s">
        <v>140</v>
      </c>
      <c r="E101" s="207" t="s">
        <v>142</v>
      </c>
      <c r="F101" s="67"/>
      <c r="G101" s="67"/>
      <c r="H101" s="67"/>
      <c r="I101" s="68"/>
      <c r="J101" s="69"/>
      <c r="K101" s="68"/>
      <c r="L101" s="68"/>
      <c r="M101" s="68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1"/>
      <c r="AJ101" s="72"/>
      <c r="AK101" s="72"/>
      <c r="AL101" s="72"/>
      <c r="AM101" s="72"/>
      <c r="AN101" s="72"/>
      <c r="AO101" s="73"/>
      <c r="AP101" s="87">
        <f t="shared" si="18"/>
      </c>
      <c r="AR101" s="27">
        <f t="shared" si="20"/>
      </c>
      <c r="AS101" s="94">
        <f t="shared" si="21"/>
        <v>0</v>
      </c>
      <c r="AT101" s="19">
        <f t="shared" si="19"/>
      </c>
      <c r="AU101" s="1">
        <f t="shared" si="16"/>
      </c>
      <c r="AV101" s="1">
        <f t="shared" si="17"/>
      </c>
      <c r="AW101" s="21">
        <f>IF(F101="","",AX2-J101)</f>
      </c>
      <c r="AY101" s="1"/>
      <c r="AZ101" s="1"/>
      <c r="BA101" s="1"/>
      <c r="BB101" s="1"/>
      <c r="BC101" s="1"/>
    </row>
    <row r="102" spans="1:55" ht="12.75">
      <c r="A102" s="89">
        <f t="shared" si="22"/>
      </c>
      <c r="B102" s="65"/>
      <c r="C102" s="66"/>
      <c r="D102" s="207" t="s">
        <v>140</v>
      </c>
      <c r="E102" s="207" t="s">
        <v>142</v>
      </c>
      <c r="F102" s="67"/>
      <c r="G102" s="67"/>
      <c r="H102" s="67"/>
      <c r="I102" s="68"/>
      <c r="J102" s="69"/>
      <c r="K102" s="68"/>
      <c r="L102" s="68"/>
      <c r="M102" s="68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1"/>
      <c r="AJ102" s="72"/>
      <c r="AK102" s="72"/>
      <c r="AL102" s="72"/>
      <c r="AM102" s="72"/>
      <c r="AN102" s="72"/>
      <c r="AO102" s="73"/>
      <c r="AP102" s="87">
        <f t="shared" si="18"/>
      </c>
      <c r="AR102" s="27">
        <f t="shared" si="20"/>
      </c>
      <c r="AS102" s="94">
        <f t="shared" si="21"/>
        <v>0</v>
      </c>
      <c r="AT102" s="19">
        <f t="shared" si="19"/>
      </c>
      <c r="AU102" s="1">
        <f t="shared" si="16"/>
      </c>
      <c r="AV102" s="1">
        <f t="shared" si="17"/>
      </c>
      <c r="AW102" s="21">
        <f>IF(F102="","",AX2-J102)</f>
      </c>
      <c r="AY102" s="1"/>
      <c r="AZ102" s="1"/>
      <c r="BA102" s="1"/>
      <c r="BB102" s="1"/>
      <c r="BC102" s="1"/>
    </row>
    <row r="103" spans="1:55" ht="12.75">
      <c r="A103" s="89">
        <f t="shared" si="22"/>
      </c>
      <c r="B103" s="65"/>
      <c r="C103" s="66"/>
      <c r="D103" s="207" t="s">
        <v>140</v>
      </c>
      <c r="E103" s="207" t="s">
        <v>142</v>
      </c>
      <c r="F103" s="67"/>
      <c r="G103" s="67"/>
      <c r="H103" s="67"/>
      <c r="I103" s="68"/>
      <c r="J103" s="69"/>
      <c r="K103" s="68"/>
      <c r="L103" s="68"/>
      <c r="M103" s="68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1"/>
      <c r="AJ103" s="72"/>
      <c r="AK103" s="72"/>
      <c r="AL103" s="72"/>
      <c r="AM103" s="72"/>
      <c r="AN103" s="72"/>
      <c r="AO103" s="73"/>
      <c r="AP103" s="87">
        <f t="shared" si="18"/>
      </c>
      <c r="AR103" s="27">
        <f t="shared" si="20"/>
      </c>
      <c r="AS103" s="94">
        <f t="shared" si="21"/>
        <v>0</v>
      </c>
      <c r="AT103" s="19">
        <f t="shared" si="19"/>
      </c>
      <c r="AU103" s="1">
        <f t="shared" si="16"/>
      </c>
      <c r="AV103" s="1">
        <f t="shared" si="17"/>
      </c>
      <c r="AW103" s="21">
        <f>IF(F103="","",AX2-J103)</f>
      </c>
      <c r="AY103" s="1"/>
      <c r="AZ103" s="1"/>
      <c r="BA103" s="1"/>
      <c r="BB103" s="1"/>
      <c r="BC103" s="1"/>
    </row>
    <row r="104" spans="1:55" ht="12.75">
      <c r="A104" s="89">
        <f t="shared" si="22"/>
      </c>
      <c r="B104" s="65"/>
      <c r="C104" s="66"/>
      <c r="D104" s="207" t="s">
        <v>140</v>
      </c>
      <c r="E104" s="207" t="s">
        <v>142</v>
      </c>
      <c r="F104" s="67"/>
      <c r="G104" s="67"/>
      <c r="H104" s="67"/>
      <c r="I104" s="68"/>
      <c r="J104" s="69"/>
      <c r="K104" s="68"/>
      <c r="L104" s="68"/>
      <c r="M104" s="68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1"/>
      <c r="AJ104" s="72"/>
      <c r="AK104" s="72"/>
      <c r="AL104" s="72"/>
      <c r="AM104" s="72"/>
      <c r="AN104" s="72"/>
      <c r="AO104" s="73"/>
      <c r="AP104" s="87">
        <f t="shared" si="18"/>
      </c>
      <c r="AR104" s="27">
        <f t="shared" si="20"/>
      </c>
      <c r="AS104" s="94">
        <f t="shared" si="21"/>
        <v>0</v>
      </c>
      <c r="AT104" s="19">
        <f t="shared" si="19"/>
      </c>
      <c r="AU104" s="1">
        <f t="shared" si="16"/>
      </c>
      <c r="AV104" s="1">
        <f t="shared" si="17"/>
      </c>
      <c r="AW104" s="21">
        <f>IF(F104="","",AX2-J104)</f>
      </c>
      <c r="AY104" s="1"/>
      <c r="AZ104" s="1"/>
      <c r="BA104" s="1"/>
      <c r="BB104" s="1"/>
      <c r="BC104" s="1"/>
    </row>
    <row r="105" spans="1:55" ht="12.75">
      <c r="A105" s="89">
        <f t="shared" si="22"/>
      </c>
      <c r="B105" s="65"/>
      <c r="C105" s="66"/>
      <c r="D105" s="207" t="s">
        <v>140</v>
      </c>
      <c r="E105" s="207" t="s">
        <v>142</v>
      </c>
      <c r="F105" s="67"/>
      <c r="G105" s="67"/>
      <c r="H105" s="67"/>
      <c r="I105" s="68"/>
      <c r="J105" s="69"/>
      <c r="K105" s="68"/>
      <c r="L105" s="68"/>
      <c r="M105" s="68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1"/>
      <c r="AJ105" s="72"/>
      <c r="AK105" s="72"/>
      <c r="AL105" s="72"/>
      <c r="AM105" s="72"/>
      <c r="AN105" s="72"/>
      <c r="AO105" s="73"/>
      <c r="AP105" s="87">
        <f t="shared" si="18"/>
      </c>
      <c r="AR105" s="27">
        <f t="shared" si="20"/>
      </c>
      <c r="AS105" s="94">
        <f t="shared" si="21"/>
        <v>0</v>
      </c>
      <c r="AT105" s="19">
        <f t="shared" si="19"/>
      </c>
      <c r="AU105" s="1">
        <f t="shared" si="16"/>
      </c>
      <c r="AV105" s="1">
        <f t="shared" si="17"/>
      </c>
      <c r="AW105" s="21">
        <f>IF(F105="","",AX2-J105)</f>
      </c>
      <c r="AY105" s="1"/>
      <c r="AZ105" s="1"/>
      <c r="BA105" s="1"/>
      <c r="BB105" s="1"/>
      <c r="BC105" s="1"/>
    </row>
    <row r="106" spans="1:55" ht="12.75">
      <c r="A106" s="89">
        <f t="shared" si="22"/>
      </c>
      <c r="B106" s="65"/>
      <c r="C106" s="66"/>
      <c r="D106" s="207" t="s">
        <v>140</v>
      </c>
      <c r="E106" s="207" t="s">
        <v>142</v>
      </c>
      <c r="F106" s="67"/>
      <c r="G106" s="67"/>
      <c r="H106" s="67"/>
      <c r="I106" s="68"/>
      <c r="J106" s="69"/>
      <c r="K106" s="68"/>
      <c r="L106" s="68"/>
      <c r="M106" s="68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1"/>
      <c r="AJ106" s="72"/>
      <c r="AK106" s="72"/>
      <c r="AL106" s="72"/>
      <c r="AM106" s="72"/>
      <c r="AN106" s="72"/>
      <c r="AO106" s="73"/>
      <c r="AP106" s="87">
        <f t="shared" si="18"/>
      </c>
      <c r="AR106" s="27">
        <f t="shared" si="20"/>
      </c>
      <c r="AS106" s="94">
        <f t="shared" si="21"/>
        <v>0</v>
      </c>
      <c r="AT106" s="19">
        <f t="shared" si="19"/>
      </c>
      <c r="AU106" s="1">
        <f t="shared" si="16"/>
      </c>
      <c r="AV106" s="1">
        <f t="shared" si="17"/>
      </c>
      <c r="AW106" s="21">
        <f>IF(F106="","",AX2-J106)</f>
      </c>
      <c r="AY106" s="1"/>
      <c r="AZ106" s="1"/>
      <c r="BA106" s="1"/>
      <c r="BB106" s="1"/>
      <c r="BC106" s="1"/>
    </row>
    <row r="107" spans="1:55" ht="12.75">
      <c r="A107" s="89">
        <f t="shared" si="22"/>
      </c>
      <c r="B107" s="65"/>
      <c r="C107" s="66"/>
      <c r="D107" s="207" t="s">
        <v>140</v>
      </c>
      <c r="E107" s="207" t="s">
        <v>142</v>
      </c>
      <c r="F107" s="67"/>
      <c r="G107" s="67"/>
      <c r="H107" s="67"/>
      <c r="I107" s="68"/>
      <c r="J107" s="69"/>
      <c r="K107" s="68"/>
      <c r="L107" s="68"/>
      <c r="M107" s="68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1"/>
      <c r="AJ107" s="72"/>
      <c r="AK107" s="72"/>
      <c r="AL107" s="72"/>
      <c r="AM107" s="72"/>
      <c r="AN107" s="72"/>
      <c r="AO107" s="73"/>
      <c r="AP107" s="87">
        <f t="shared" si="18"/>
      </c>
      <c r="AR107" s="27">
        <f t="shared" si="20"/>
      </c>
      <c r="AS107" s="94">
        <f t="shared" si="21"/>
        <v>0</v>
      </c>
      <c r="AT107" s="19">
        <f t="shared" si="19"/>
      </c>
      <c r="AU107" s="1">
        <f aca="true" t="shared" si="23" ref="AU107:AU181">IF(F107="","",VLOOKUP(AT107,$AY$11:$BA$62,2,))</f>
      </c>
      <c r="AV107" s="1">
        <f aca="true" t="shared" si="24" ref="AV107:AV181">IF(F107="","",VLOOKUP(AT107,$AY$11:$BA$62,3,))</f>
      </c>
      <c r="AW107" s="21">
        <f>IF(F107="","",AX2-J107)</f>
      </c>
      <c r="AY107" s="1"/>
      <c r="AZ107" s="1"/>
      <c r="BA107" s="1"/>
      <c r="BB107" s="1"/>
      <c r="BC107" s="1"/>
    </row>
    <row r="108" spans="1:55" ht="12.75">
      <c r="A108" s="89">
        <f t="shared" si="22"/>
      </c>
      <c r="B108" s="65"/>
      <c r="C108" s="66"/>
      <c r="D108" s="207" t="s">
        <v>140</v>
      </c>
      <c r="E108" s="207" t="s">
        <v>142</v>
      </c>
      <c r="F108" s="67"/>
      <c r="G108" s="67"/>
      <c r="H108" s="67"/>
      <c r="I108" s="68"/>
      <c r="J108" s="69"/>
      <c r="K108" s="68"/>
      <c r="L108" s="68"/>
      <c r="M108" s="68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1"/>
      <c r="AJ108" s="72"/>
      <c r="AK108" s="72"/>
      <c r="AL108" s="72"/>
      <c r="AM108" s="72"/>
      <c r="AN108" s="72"/>
      <c r="AO108" s="73"/>
      <c r="AP108" s="87">
        <f aca="true" t="shared" si="25" ref="AP108:AP139">IF(F108="","",COUNTIF(N108:AO108,"&gt;0")+COUNTIF(N108:AO108,"ST")+COUNTIF(N107:AO107,"ST ")+COUNTIF(N107:AO107," ST")+COUNTIF(N107:AO107," ST "))</f>
      </c>
      <c r="AR108" s="27">
        <f t="shared" si="20"/>
      </c>
      <c r="AS108" s="94">
        <f t="shared" si="21"/>
        <v>0</v>
      </c>
      <c r="AT108" s="19">
        <f t="shared" si="19"/>
      </c>
      <c r="AU108" s="1">
        <f t="shared" si="23"/>
      </c>
      <c r="AV108" s="1">
        <f t="shared" si="24"/>
      </c>
      <c r="AW108" s="21">
        <f>IF(F108="","",AX2-J108)</f>
      </c>
      <c r="AY108" s="1"/>
      <c r="AZ108" s="1"/>
      <c r="BA108" s="1"/>
      <c r="BB108" s="1"/>
      <c r="BC108" s="1"/>
    </row>
    <row r="109" spans="1:55" ht="12.75">
      <c r="A109" s="89">
        <f t="shared" si="22"/>
      </c>
      <c r="B109" s="65"/>
      <c r="C109" s="66"/>
      <c r="D109" s="207" t="s">
        <v>140</v>
      </c>
      <c r="E109" s="207" t="s">
        <v>142</v>
      </c>
      <c r="F109" s="67"/>
      <c r="G109" s="67"/>
      <c r="H109" s="67"/>
      <c r="I109" s="68"/>
      <c r="J109" s="69"/>
      <c r="K109" s="68"/>
      <c r="L109" s="68"/>
      <c r="M109" s="68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1"/>
      <c r="AJ109" s="72"/>
      <c r="AK109" s="72"/>
      <c r="AL109" s="72"/>
      <c r="AM109" s="72"/>
      <c r="AN109" s="72"/>
      <c r="AO109" s="73"/>
      <c r="AP109" s="87">
        <f t="shared" si="25"/>
      </c>
      <c r="AR109" s="27">
        <f t="shared" si="20"/>
      </c>
      <c r="AS109" s="94">
        <f t="shared" si="21"/>
        <v>0</v>
      </c>
      <c r="AT109" s="19">
        <f t="shared" si="19"/>
      </c>
      <c r="AU109" s="1">
        <f t="shared" si="23"/>
      </c>
      <c r="AV109" s="1">
        <f t="shared" si="24"/>
      </c>
      <c r="AW109" s="21">
        <f>IF(F109="","",AX2-J109)</f>
      </c>
      <c r="AY109" s="1"/>
      <c r="AZ109" s="1"/>
      <c r="BA109" s="1"/>
      <c r="BB109" s="1"/>
      <c r="BC109" s="1"/>
    </row>
    <row r="110" spans="1:55" ht="12.75">
      <c r="A110" s="89">
        <f t="shared" si="22"/>
      </c>
      <c r="B110" s="65"/>
      <c r="C110" s="66"/>
      <c r="D110" s="207" t="s">
        <v>140</v>
      </c>
      <c r="E110" s="207" t="s">
        <v>142</v>
      </c>
      <c r="F110" s="67"/>
      <c r="G110" s="67"/>
      <c r="H110" s="67"/>
      <c r="I110" s="68"/>
      <c r="J110" s="69"/>
      <c r="K110" s="68"/>
      <c r="L110" s="68"/>
      <c r="M110" s="68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1"/>
      <c r="AJ110" s="72"/>
      <c r="AK110" s="72"/>
      <c r="AL110" s="72"/>
      <c r="AM110" s="72"/>
      <c r="AN110" s="72"/>
      <c r="AO110" s="73"/>
      <c r="AP110" s="87">
        <f t="shared" si="25"/>
      </c>
      <c r="AR110" s="27">
        <f t="shared" si="20"/>
      </c>
      <c r="AS110" s="94">
        <f t="shared" si="21"/>
        <v>0</v>
      </c>
      <c r="AT110" s="19">
        <f t="shared" si="19"/>
      </c>
      <c r="AU110" s="1">
        <f t="shared" si="23"/>
      </c>
      <c r="AV110" s="1">
        <f t="shared" si="24"/>
      </c>
      <c r="AW110" s="21">
        <f>IF(F110="","",AX2-J110)</f>
      </c>
      <c r="AY110" s="1"/>
      <c r="AZ110" s="1"/>
      <c r="BA110" s="1"/>
      <c r="BB110" s="1"/>
      <c r="BC110" s="1"/>
    </row>
    <row r="111" spans="1:55" ht="12.75">
      <c r="A111" s="89">
        <f t="shared" si="22"/>
      </c>
      <c r="B111" s="65"/>
      <c r="C111" s="66"/>
      <c r="D111" s="207" t="s">
        <v>140</v>
      </c>
      <c r="E111" s="207" t="s">
        <v>142</v>
      </c>
      <c r="F111" s="67"/>
      <c r="G111" s="67"/>
      <c r="H111" s="67"/>
      <c r="I111" s="68"/>
      <c r="J111" s="69"/>
      <c r="K111" s="68"/>
      <c r="L111" s="68"/>
      <c r="M111" s="68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1"/>
      <c r="AJ111" s="72"/>
      <c r="AK111" s="72"/>
      <c r="AL111" s="72"/>
      <c r="AM111" s="72"/>
      <c r="AN111" s="72"/>
      <c r="AO111" s="73"/>
      <c r="AP111" s="87">
        <f t="shared" si="25"/>
      </c>
      <c r="AR111" s="27">
        <f t="shared" si="20"/>
      </c>
      <c r="AS111" s="94">
        <f t="shared" si="21"/>
        <v>0</v>
      </c>
      <c r="AT111" s="19">
        <f t="shared" si="19"/>
      </c>
      <c r="AU111" s="1">
        <f t="shared" si="23"/>
      </c>
      <c r="AV111" s="1">
        <f t="shared" si="24"/>
      </c>
      <c r="AW111" s="21">
        <f>IF(F111="","",AX2-J111)</f>
      </c>
      <c r="AY111" s="1"/>
      <c r="AZ111" s="1"/>
      <c r="BA111" s="1"/>
      <c r="BB111" s="1"/>
      <c r="BC111" s="1"/>
    </row>
    <row r="112" spans="1:55" ht="12.75">
      <c r="A112" s="89">
        <f aca="true" t="shared" si="26" ref="A112:A143">IF(F112="","",IF(A111="",IF(A110="",IF(A109="",IF(A108="",IF(A107="",1,A107+1),A108+1),A109+1),A110+1),A111+1))</f>
      </c>
      <c r="B112" s="65"/>
      <c r="C112" s="66"/>
      <c r="D112" s="207" t="s">
        <v>140</v>
      </c>
      <c r="E112" s="207" t="s">
        <v>142</v>
      </c>
      <c r="F112" s="67"/>
      <c r="G112" s="67"/>
      <c r="H112" s="67"/>
      <c r="I112" s="68"/>
      <c r="J112" s="69"/>
      <c r="K112" s="68"/>
      <c r="L112" s="68"/>
      <c r="M112" s="68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1"/>
      <c r="AJ112" s="72"/>
      <c r="AK112" s="72"/>
      <c r="AL112" s="72"/>
      <c r="AM112" s="72"/>
      <c r="AN112" s="72"/>
      <c r="AO112" s="73"/>
      <c r="AP112" s="87">
        <f t="shared" si="25"/>
      </c>
      <c r="AR112" s="27">
        <f t="shared" si="20"/>
      </c>
      <c r="AS112" s="94">
        <f t="shared" si="21"/>
        <v>0</v>
      </c>
      <c r="AT112" s="19">
        <f t="shared" si="19"/>
      </c>
      <c r="AU112" s="1">
        <f t="shared" si="23"/>
      </c>
      <c r="AV112" s="1">
        <f t="shared" si="24"/>
      </c>
      <c r="AW112" s="21">
        <f>IF(F112="","",AX2-J112)</f>
      </c>
      <c r="AY112" s="1"/>
      <c r="AZ112" s="1"/>
      <c r="BA112" s="1"/>
      <c r="BB112" s="1"/>
      <c r="BC112" s="1"/>
    </row>
    <row r="113" spans="1:55" ht="12.75">
      <c r="A113" s="89">
        <f t="shared" si="26"/>
      </c>
      <c r="B113" s="65"/>
      <c r="C113" s="66"/>
      <c r="D113" s="207" t="s">
        <v>140</v>
      </c>
      <c r="E113" s="207" t="s">
        <v>142</v>
      </c>
      <c r="F113" s="67"/>
      <c r="G113" s="67"/>
      <c r="H113" s="67"/>
      <c r="I113" s="68"/>
      <c r="J113" s="69"/>
      <c r="K113" s="68"/>
      <c r="L113" s="68"/>
      <c r="M113" s="68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1"/>
      <c r="AJ113" s="72"/>
      <c r="AK113" s="72"/>
      <c r="AL113" s="72"/>
      <c r="AM113" s="72"/>
      <c r="AN113" s="72"/>
      <c r="AO113" s="73"/>
      <c r="AP113" s="87">
        <f t="shared" si="25"/>
      </c>
      <c r="AR113" s="27">
        <f t="shared" si="20"/>
      </c>
      <c r="AS113" s="94">
        <f t="shared" si="21"/>
        <v>0</v>
      </c>
      <c r="AT113" s="19">
        <f t="shared" si="19"/>
      </c>
      <c r="AU113" s="1">
        <f t="shared" si="23"/>
      </c>
      <c r="AV113" s="1">
        <f t="shared" si="24"/>
      </c>
      <c r="AW113" s="21">
        <f>IF(F113="","",AX2-J113)</f>
      </c>
      <c r="AY113" s="1"/>
      <c r="AZ113" s="1"/>
      <c r="BA113" s="1"/>
      <c r="BB113" s="1"/>
      <c r="BC113" s="1"/>
    </row>
    <row r="114" spans="1:55" ht="12.75">
      <c r="A114" s="89">
        <f t="shared" si="26"/>
      </c>
      <c r="B114" s="65"/>
      <c r="C114" s="66"/>
      <c r="D114" s="207" t="s">
        <v>140</v>
      </c>
      <c r="E114" s="207" t="s">
        <v>142</v>
      </c>
      <c r="F114" s="67"/>
      <c r="G114" s="67"/>
      <c r="H114" s="67"/>
      <c r="I114" s="68"/>
      <c r="J114" s="69"/>
      <c r="K114" s="68"/>
      <c r="L114" s="68"/>
      <c r="M114" s="68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1"/>
      <c r="AJ114" s="72"/>
      <c r="AK114" s="72"/>
      <c r="AL114" s="72"/>
      <c r="AM114" s="72"/>
      <c r="AN114" s="72"/>
      <c r="AO114" s="73"/>
      <c r="AP114" s="87">
        <f t="shared" si="25"/>
      </c>
      <c r="AR114" s="27">
        <f t="shared" si="20"/>
      </c>
      <c r="AS114" s="94">
        <f t="shared" si="21"/>
        <v>0</v>
      </c>
      <c r="AT114" s="19">
        <f t="shared" si="19"/>
      </c>
      <c r="AU114" s="1">
        <f t="shared" si="23"/>
      </c>
      <c r="AV114" s="1">
        <f t="shared" si="24"/>
      </c>
      <c r="AW114" s="21">
        <f>IF(F114="","",AX2-J114)</f>
      </c>
      <c r="AY114" s="1"/>
      <c r="AZ114" s="1"/>
      <c r="BA114" s="1"/>
      <c r="BB114" s="1"/>
      <c r="BC114" s="1"/>
    </row>
    <row r="115" spans="1:55" ht="12.75">
      <c r="A115" s="89">
        <f t="shared" si="26"/>
      </c>
      <c r="B115" s="65"/>
      <c r="C115" s="66"/>
      <c r="D115" s="207" t="s">
        <v>140</v>
      </c>
      <c r="E115" s="207" t="s">
        <v>142</v>
      </c>
      <c r="F115" s="67"/>
      <c r="G115" s="67"/>
      <c r="H115" s="67"/>
      <c r="I115" s="68"/>
      <c r="J115" s="69"/>
      <c r="K115" s="68"/>
      <c r="L115" s="68"/>
      <c r="M115" s="68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1"/>
      <c r="AJ115" s="72"/>
      <c r="AK115" s="72"/>
      <c r="AL115" s="72"/>
      <c r="AM115" s="72"/>
      <c r="AN115" s="72"/>
      <c r="AO115" s="73"/>
      <c r="AP115" s="87">
        <f t="shared" si="25"/>
      </c>
      <c r="AR115" s="27">
        <f t="shared" si="20"/>
      </c>
      <c r="AS115" s="94">
        <f t="shared" si="21"/>
        <v>0</v>
      </c>
      <c r="AT115" s="19">
        <f t="shared" si="19"/>
      </c>
      <c r="AU115" s="1">
        <f t="shared" si="23"/>
      </c>
      <c r="AV115" s="1">
        <f t="shared" si="24"/>
      </c>
      <c r="AW115" s="21">
        <f>IF(F115="","",AX2-J115)</f>
      </c>
      <c r="AY115" s="1"/>
      <c r="AZ115" s="1"/>
      <c r="BA115" s="1"/>
      <c r="BB115" s="1"/>
      <c r="BC115" s="1"/>
    </row>
    <row r="116" spans="1:55" ht="12.75">
      <c r="A116" s="89">
        <f t="shared" si="26"/>
      </c>
      <c r="B116" s="65"/>
      <c r="C116" s="66"/>
      <c r="D116" s="207" t="s">
        <v>140</v>
      </c>
      <c r="E116" s="207" t="s">
        <v>142</v>
      </c>
      <c r="F116" s="67"/>
      <c r="G116" s="67"/>
      <c r="H116" s="67"/>
      <c r="I116" s="68"/>
      <c r="J116" s="69"/>
      <c r="K116" s="68"/>
      <c r="L116" s="68"/>
      <c r="M116" s="68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1"/>
      <c r="AJ116" s="72"/>
      <c r="AK116" s="72"/>
      <c r="AL116" s="72"/>
      <c r="AM116" s="72"/>
      <c r="AN116" s="72"/>
      <c r="AO116" s="73"/>
      <c r="AP116" s="87">
        <f t="shared" si="25"/>
      </c>
      <c r="AR116" s="27">
        <f t="shared" si="20"/>
      </c>
      <c r="AS116" s="94">
        <f t="shared" si="21"/>
        <v>0</v>
      </c>
      <c r="AT116" s="19">
        <f t="shared" si="19"/>
      </c>
      <c r="AU116" s="1">
        <f t="shared" si="23"/>
      </c>
      <c r="AV116" s="1">
        <f t="shared" si="24"/>
      </c>
      <c r="AW116" s="21">
        <f>IF(F116="","",AX2-J116)</f>
      </c>
      <c r="AY116" s="1"/>
      <c r="AZ116" s="1"/>
      <c r="BA116" s="1"/>
      <c r="BB116" s="1"/>
      <c r="BC116" s="1"/>
    </row>
    <row r="117" spans="1:55" ht="12.75">
      <c r="A117" s="89">
        <f t="shared" si="26"/>
      </c>
      <c r="B117" s="65"/>
      <c r="C117" s="66"/>
      <c r="D117" s="207" t="s">
        <v>140</v>
      </c>
      <c r="E117" s="207" t="s">
        <v>142</v>
      </c>
      <c r="F117" s="67"/>
      <c r="G117" s="67"/>
      <c r="H117" s="67"/>
      <c r="I117" s="68"/>
      <c r="J117" s="69"/>
      <c r="K117" s="68"/>
      <c r="L117" s="68"/>
      <c r="M117" s="68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1"/>
      <c r="AJ117" s="72"/>
      <c r="AK117" s="72"/>
      <c r="AL117" s="72"/>
      <c r="AM117" s="72"/>
      <c r="AN117" s="72"/>
      <c r="AO117" s="73"/>
      <c r="AP117" s="87">
        <f t="shared" si="25"/>
      </c>
      <c r="AR117" s="27">
        <f t="shared" si="20"/>
      </c>
      <c r="AS117" s="94">
        <f t="shared" si="21"/>
        <v>0</v>
      </c>
      <c r="AT117" s="19">
        <f t="shared" si="19"/>
      </c>
      <c r="AU117" s="1">
        <f t="shared" si="23"/>
      </c>
      <c r="AV117" s="1">
        <f t="shared" si="24"/>
      </c>
      <c r="AW117" s="21">
        <f>IF(F117="","",AX2-J117)</f>
      </c>
      <c r="AY117" s="1"/>
      <c r="AZ117" s="1"/>
      <c r="BA117" s="1"/>
      <c r="BB117" s="1"/>
      <c r="BC117" s="1"/>
    </row>
    <row r="118" spans="1:55" ht="12.75">
      <c r="A118" s="89">
        <f t="shared" si="26"/>
      </c>
      <c r="B118" s="65"/>
      <c r="C118" s="66"/>
      <c r="D118" s="207" t="s">
        <v>140</v>
      </c>
      <c r="E118" s="207" t="s">
        <v>142</v>
      </c>
      <c r="F118" s="67"/>
      <c r="G118" s="67"/>
      <c r="H118" s="67"/>
      <c r="I118" s="68"/>
      <c r="J118" s="69"/>
      <c r="K118" s="68"/>
      <c r="L118" s="68"/>
      <c r="M118" s="68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1"/>
      <c r="AJ118" s="72"/>
      <c r="AK118" s="72"/>
      <c r="AL118" s="72"/>
      <c r="AM118" s="72"/>
      <c r="AN118" s="72"/>
      <c r="AO118" s="73"/>
      <c r="AP118" s="87">
        <f t="shared" si="25"/>
      </c>
      <c r="AR118" s="27">
        <f t="shared" si="20"/>
      </c>
      <c r="AS118" s="94">
        <f t="shared" si="21"/>
        <v>0</v>
      </c>
      <c r="AT118" s="19">
        <f t="shared" si="19"/>
      </c>
      <c r="AU118" s="1">
        <f t="shared" si="23"/>
      </c>
      <c r="AV118" s="1">
        <f t="shared" si="24"/>
      </c>
      <c r="AW118" s="21">
        <f>IF(F118="","",AX2-J118)</f>
      </c>
      <c r="AY118" s="1"/>
      <c r="AZ118" s="1"/>
      <c r="BA118" s="1"/>
      <c r="BB118" s="1"/>
      <c r="BC118" s="1"/>
    </row>
    <row r="119" spans="1:55" ht="12.75">
      <c r="A119" s="89">
        <f t="shared" si="26"/>
      </c>
      <c r="B119" s="65"/>
      <c r="C119" s="66"/>
      <c r="D119" s="207" t="s">
        <v>140</v>
      </c>
      <c r="E119" s="207" t="s">
        <v>142</v>
      </c>
      <c r="F119" s="67"/>
      <c r="G119" s="67"/>
      <c r="H119" s="67"/>
      <c r="I119" s="68"/>
      <c r="J119" s="69"/>
      <c r="K119" s="68"/>
      <c r="L119" s="68"/>
      <c r="M119" s="68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1"/>
      <c r="AJ119" s="72"/>
      <c r="AK119" s="72"/>
      <c r="AL119" s="72"/>
      <c r="AM119" s="72"/>
      <c r="AN119" s="72"/>
      <c r="AO119" s="73"/>
      <c r="AP119" s="87">
        <f t="shared" si="25"/>
      </c>
      <c r="AR119" s="27">
        <f t="shared" si="20"/>
      </c>
      <c r="AS119" s="94">
        <f t="shared" si="21"/>
        <v>0</v>
      </c>
      <c r="AT119" s="19">
        <f t="shared" si="19"/>
      </c>
      <c r="AU119" s="1">
        <f t="shared" si="23"/>
      </c>
      <c r="AV119" s="1">
        <f t="shared" si="24"/>
      </c>
      <c r="AW119" s="21">
        <f>IF(F119="","",AX2-J119)</f>
      </c>
      <c r="AY119" s="1"/>
      <c r="AZ119" s="1"/>
      <c r="BA119" s="1"/>
      <c r="BB119" s="1"/>
      <c r="BC119" s="1"/>
    </row>
    <row r="120" spans="1:55" ht="12.75">
      <c r="A120" s="89">
        <f t="shared" si="26"/>
      </c>
      <c r="B120" s="65"/>
      <c r="C120" s="66"/>
      <c r="D120" s="207" t="s">
        <v>140</v>
      </c>
      <c r="E120" s="207" t="s">
        <v>142</v>
      </c>
      <c r="F120" s="67"/>
      <c r="G120" s="67"/>
      <c r="H120" s="67"/>
      <c r="I120" s="68"/>
      <c r="J120" s="69"/>
      <c r="K120" s="68"/>
      <c r="L120" s="68"/>
      <c r="M120" s="68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1"/>
      <c r="AJ120" s="72"/>
      <c r="AK120" s="72"/>
      <c r="AL120" s="72"/>
      <c r="AM120" s="72"/>
      <c r="AN120" s="72"/>
      <c r="AO120" s="73"/>
      <c r="AP120" s="87">
        <f t="shared" si="25"/>
      </c>
      <c r="AR120" s="27">
        <f t="shared" si="20"/>
      </c>
      <c r="AS120" s="94">
        <f t="shared" si="21"/>
        <v>0</v>
      </c>
      <c r="AT120" s="19">
        <f t="shared" si="19"/>
      </c>
      <c r="AU120" s="1">
        <f t="shared" si="23"/>
      </c>
      <c r="AV120" s="1">
        <f t="shared" si="24"/>
      </c>
      <c r="AW120" s="21">
        <f>IF(F120="","",AX2-J120)</f>
      </c>
      <c r="AY120" s="1"/>
      <c r="AZ120" s="1"/>
      <c r="BA120" s="1"/>
      <c r="BB120" s="1"/>
      <c r="BC120" s="1"/>
    </row>
    <row r="121" spans="1:55" ht="12.75">
      <c r="A121" s="89">
        <f t="shared" si="26"/>
      </c>
      <c r="B121" s="65"/>
      <c r="C121" s="66"/>
      <c r="D121" s="207" t="s">
        <v>140</v>
      </c>
      <c r="E121" s="207" t="s">
        <v>142</v>
      </c>
      <c r="F121" s="67"/>
      <c r="G121" s="67"/>
      <c r="H121" s="67"/>
      <c r="I121" s="68"/>
      <c r="J121" s="69"/>
      <c r="K121" s="68"/>
      <c r="L121" s="68"/>
      <c r="M121" s="68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1"/>
      <c r="AJ121" s="72"/>
      <c r="AK121" s="72"/>
      <c r="AL121" s="72"/>
      <c r="AM121" s="72"/>
      <c r="AN121" s="72"/>
      <c r="AO121" s="73"/>
      <c r="AP121" s="87">
        <f t="shared" si="25"/>
      </c>
      <c r="AR121" s="27">
        <f t="shared" si="20"/>
      </c>
      <c r="AS121" s="94">
        <f t="shared" si="21"/>
        <v>0</v>
      </c>
      <c r="AT121" s="19">
        <f t="shared" si="19"/>
      </c>
      <c r="AU121" s="1">
        <f t="shared" si="23"/>
      </c>
      <c r="AV121" s="1">
        <f t="shared" si="24"/>
      </c>
      <c r="AW121" s="21">
        <f>IF(F121="","",AX2-J121)</f>
      </c>
      <c r="AY121" s="1"/>
      <c r="AZ121" s="1"/>
      <c r="BA121" s="1"/>
      <c r="BB121" s="1"/>
      <c r="BC121" s="1"/>
    </row>
    <row r="122" spans="1:55" ht="12.75">
      <c r="A122" s="89">
        <f t="shared" si="26"/>
      </c>
      <c r="B122" s="65"/>
      <c r="C122" s="66"/>
      <c r="D122" s="207" t="s">
        <v>140</v>
      </c>
      <c r="E122" s="207" t="s">
        <v>142</v>
      </c>
      <c r="F122" s="67"/>
      <c r="G122" s="67"/>
      <c r="H122" s="67"/>
      <c r="I122" s="68"/>
      <c r="J122" s="69"/>
      <c r="K122" s="68"/>
      <c r="L122" s="68"/>
      <c r="M122" s="68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1"/>
      <c r="AJ122" s="72"/>
      <c r="AK122" s="72"/>
      <c r="AL122" s="72"/>
      <c r="AM122" s="72"/>
      <c r="AN122" s="72"/>
      <c r="AO122" s="73"/>
      <c r="AP122" s="87">
        <f t="shared" si="25"/>
      </c>
      <c r="AR122" s="27">
        <f t="shared" si="20"/>
      </c>
      <c r="AS122" s="94">
        <f t="shared" si="21"/>
        <v>0</v>
      </c>
      <c r="AT122" s="19">
        <f t="shared" si="19"/>
      </c>
      <c r="AU122" s="1">
        <f t="shared" si="23"/>
      </c>
      <c r="AV122" s="1">
        <f t="shared" si="24"/>
      </c>
      <c r="AW122" s="21">
        <f>IF(F122="","",AX2-J122)</f>
      </c>
      <c r="AY122" s="1"/>
      <c r="AZ122" s="1"/>
      <c r="BA122" s="1"/>
      <c r="BB122" s="1"/>
      <c r="BC122" s="1"/>
    </row>
    <row r="123" spans="1:55" ht="12.75">
      <c r="A123" s="89">
        <f t="shared" si="26"/>
      </c>
      <c r="B123" s="65"/>
      <c r="C123" s="66"/>
      <c r="D123" s="207" t="s">
        <v>140</v>
      </c>
      <c r="E123" s="207" t="s">
        <v>142</v>
      </c>
      <c r="F123" s="67"/>
      <c r="G123" s="67"/>
      <c r="H123" s="67"/>
      <c r="I123" s="68"/>
      <c r="J123" s="69"/>
      <c r="K123" s="68"/>
      <c r="L123" s="68"/>
      <c r="M123" s="68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1"/>
      <c r="AJ123" s="72"/>
      <c r="AK123" s="72"/>
      <c r="AL123" s="72"/>
      <c r="AM123" s="72"/>
      <c r="AN123" s="72"/>
      <c r="AO123" s="73"/>
      <c r="AP123" s="87">
        <f t="shared" si="25"/>
      </c>
      <c r="AR123" s="27">
        <f t="shared" si="20"/>
      </c>
      <c r="AS123" s="94">
        <f t="shared" si="21"/>
        <v>0</v>
      </c>
      <c r="AT123" s="19">
        <f t="shared" si="19"/>
      </c>
      <c r="AU123" s="1">
        <f t="shared" si="23"/>
      </c>
      <c r="AV123" s="1">
        <f t="shared" si="24"/>
      </c>
      <c r="AW123" s="21">
        <f>IF(F123="","",AX2-J123)</f>
      </c>
      <c r="AY123" s="1"/>
      <c r="AZ123" s="1"/>
      <c r="BA123" s="1"/>
      <c r="BB123" s="1"/>
      <c r="BC123" s="1"/>
    </row>
    <row r="124" spans="1:55" ht="12.75">
      <c r="A124" s="89">
        <f t="shared" si="26"/>
      </c>
      <c r="B124" s="65"/>
      <c r="C124" s="66"/>
      <c r="D124" s="207" t="s">
        <v>140</v>
      </c>
      <c r="E124" s="207" t="s">
        <v>142</v>
      </c>
      <c r="F124" s="67"/>
      <c r="G124" s="67"/>
      <c r="H124" s="67"/>
      <c r="I124" s="68"/>
      <c r="J124" s="69"/>
      <c r="K124" s="68"/>
      <c r="L124" s="68"/>
      <c r="M124" s="68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1"/>
      <c r="AJ124" s="72"/>
      <c r="AK124" s="72"/>
      <c r="AL124" s="72"/>
      <c r="AM124" s="72"/>
      <c r="AN124" s="72"/>
      <c r="AO124" s="73"/>
      <c r="AP124" s="87">
        <f t="shared" si="25"/>
      </c>
      <c r="AR124" s="27">
        <f t="shared" si="20"/>
      </c>
      <c r="AS124" s="94">
        <f t="shared" si="21"/>
        <v>0</v>
      </c>
      <c r="AT124" s="19">
        <f t="shared" si="19"/>
      </c>
      <c r="AU124" s="1">
        <f t="shared" si="23"/>
      </c>
      <c r="AV124" s="1">
        <f t="shared" si="24"/>
      </c>
      <c r="AW124" s="21">
        <f>IF(F124="","",AX2-J124)</f>
      </c>
      <c r="AY124" s="1"/>
      <c r="AZ124" s="1"/>
      <c r="BA124" s="1"/>
      <c r="BB124" s="1"/>
      <c r="BC124" s="1"/>
    </row>
    <row r="125" spans="1:55" ht="12.75">
      <c r="A125" s="89">
        <f t="shared" si="26"/>
      </c>
      <c r="B125" s="65"/>
      <c r="C125" s="66"/>
      <c r="D125" s="207" t="s">
        <v>140</v>
      </c>
      <c r="E125" s="207" t="s">
        <v>142</v>
      </c>
      <c r="F125" s="67"/>
      <c r="G125" s="67"/>
      <c r="H125" s="67"/>
      <c r="I125" s="68"/>
      <c r="J125" s="69"/>
      <c r="K125" s="68"/>
      <c r="L125" s="68"/>
      <c r="M125" s="68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1"/>
      <c r="AJ125" s="72"/>
      <c r="AK125" s="72"/>
      <c r="AL125" s="72"/>
      <c r="AM125" s="72"/>
      <c r="AN125" s="72"/>
      <c r="AO125" s="73"/>
      <c r="AP125" s="87">
        <f t="shared" si="25"/>
      </c>
      <c r="AR125" s="27">
        <f t="shared" si="20"/>
      </c>
      <c r="AS125" s="94">
        <f t="shared" si="21"/>
        <v>0</v>
      </c>
      <c r="AT125" s="19">
        <f t="shared" si="19"/>
      </c>
      <c r="AU125" s="1">
        <f t="shared" si="23"/>
      </c>
      <c r="AV125" s="1">
        <f t="shared" si="24"/>
      </c>
      <c r="AW125" s="21">
        <f>IF(F125="","",AX2-J125)</f>
      </c>
      <c r="AY125" s="1"/>
      <c r="AZ125" s="1"/>
      <c r="BA125" s="1"/>
      <c r="BB125" s="1"/>
      <c r="BC125" s="1"/>
    </row>
    <row r="126" spans="1:55" ht="12.75">
      <c r="A126" s="89">
        <f t="shared" si="26"/>
      </c>
      <c r="B126" s="65"/>
      <c r="C126" s="66"/>
      <c r="D126" s="207" t="s">
        <v>140</v>
      </c>
      <c r="E126" s="207" t="s">
        <v>142</v>
      </c>
      <c r="F126" s="67"/>
      <c r="G126" s="67"/>
      <c r="H126" s="67"/>
      <c r="I126" s="68"/>
      <c r="J126" s="69"/>
      <c r="K126" s="68"/>
      <c r="L126" s="68"/>
      <c r="M126" s="68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1"/>
      <c r="AJ126" s="72"/>
      <c r="AK126" s="72"/>
      <c r="AL126" s="72"/>
      <c r="AM126" s="72"/>
      <c r="AN126" s="72"/>
      <c r="AO126" s="73"/>
      <c r="AP126" s="87">
        <f t="shared" si="25"/>
      </c>
      <c r="AR126" s="27">
        <f t="shared" si="20"/>
      </c>
      <c r="AS126" s="94">
        <f t="shared" si="21"/>
        <v>0</v>
      </c>
      <c r="AT126" s="19">
        <f t="shared" si="19"/>
      </c>
      <c r="AU126" s="1">
        <f t="shared" si="23"/>
      </c>
      <c r="AV126" s="1">
        <f t="shared" si="24"/>
      </c>
      <c r="AW126" s="21">
        <f>IF(F126="","",AX2-J126)</f>
      </c>
      <c r="AY126" s="1"/>
      <c r="AZ126" s="1"/>
      <c r="BA126" s="1"/>
      <c r="BB126" s="1"/>
      <c r="BC126" s="1"/>
    </row>
    <row r="127" spans="1:55" ht="12.75">
      <c r="A127" s="89">
        <f t="shared" si="26"/>
      </c>
      <c r="B127" s="65"/>
      <c r="C127" s="66"/>
      <c r="D127" s="207" t="s">
        <v>140</v>
      </c>
      <c r="E127" s="207" t="s">
        <v>142</v>
      </c>
      <c r="F127" s="67"/>
      <c r="G127" s="67"/>
      <c r="H127" s="67"/>
      <c r="I127" s="68"/>
      <c r="J127" s="69"/>
      <c r="K127" s="68"/>
      <c r="L127" s="68"/>
      <c r="M127" s="68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1"/>
      <c r="AJ127" s="72"/>
      <c r="AK127" s="72"/>
      <c r="AL127" s="72"/>
      <c r="AM127" s="72"/>
      <c r="AN127" s="72"/>
      <c r="AO127" s="73"/>
      <c r="AP127" s="87">
        <f t="shared" si="25"/>
      </c>
      <c r="AR127" s="27">
        <f t="shared" si="20"/>
      </c>
      <c r="AS127" s="94">
        <f t="shared" si="21"/>
        <v>0</v>
      </c>
      <c r="AT127" s="19">
        <f t="shared" si="19"/>
      </c>
      <c r="AU127" s="1">
        <f t="shared" si="23"/>
      </c>
      <c r="AV127" s="1">
        <f t="shared" si="24"/>
      </c>
      <c r="AW127" s="21">
        <f>IF(F127="","",AX2-J127)</f>
      </c>
      <c r="AY127" s="1"/>
      <c r="AZ127" s="1"/>
      <c r="BA127" s="1"/>
      <c r="BB127" s="1"/>
      <c r="BC127" s="1"/>
    </row>
    <row r="128" spans="1:55" ht="12.75">
      <c r="A128" s="89">
        <f t="shared" si="26"/>
      </c>
      <c r="B128" s="65"/>
      <c r="C128" s="66"/>
      <c r="D128" s="207" t="s">
        <v>140</v>
      </c>
      <c r="E128" s="207" t="s">
        <v>142</v>
      </c>
      <c r="F128" s="67"/>
      <c r="G128" s="67"/>
      <c r="H128" s="67"/>
      <c r="I128" s="68"/>
      <c r="J128" s="69"/>
      <c r="K128" s="68"/>
      <c r="L128" s="68"/>
      <c r="M128" s="68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1"/>
      <c r="AJ128" s="72"/>
      <c r="AK128" s="72"/>
      <c r="AL128" s="72"/>
      <c r="AM128" s="72"/>
      <c r="AN128" s="72"/>
      <c r="AO128" s="73"/>
      <c r="AP128" s="87">
        <f t="shared" si="25"/>
      </c>
      <c r="AR128" s="27">
        <f t="shared" si="20"/>
      </c>
      <c r="AS128" s="94">
        <f t="shared" si="21"/>
        <v>0</v>
      </c>
      <c r="AT128" s="19">
        <f t="shared" si="19"/>
      </c>
      <c r="AU128" s="1">
        <f t="shared" si="23"/>
      </c>
      <c r="AV128" s="1">
        <f t="shared" si="24"/>
      </c>
      <c r="AW128" s="21">
        <f>IF(F128="","",AX2-J128)</f>
      </c>
      <c r="AY128" s="1"/>
      <c r="AZ128" s="1"/>
      <c r="BA128" s="1"/>
      <c r="BB128" s="1"/>
      <c r="BC128" s="1"/>
    </row>
    <row r="129" spans="1:55" ht="12.75">
      <c r="A129" s="89">
        <f t="shared" si="26"/>
      </c>
      <c r="B129" s="65"/>
      <c r="C129" s="66"/>
      <c r="D129" s="207" t="s">
        <v>140</v>
      </c>
      <c r="E129" s="207" t="s">
        <v>142</v>
      </c>
      <c r="F129" s="67"/>
      <c r="G129" s="67"/>
      <c r="H129" s="67"/>
      <c r="I129" s="68"/>
      <c r="J129" s="69"/>
      <c r="K129" s="68"/>
      <c r="L129" s="68"/>
      <c r="M129" s="68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1"/>
      <c r="AJ129" s="72"/>
      <c r="AK129" s="72"/>
      <c r="AL129" s="72"/>
      <c r="AM129" s="72"/>
      <c r="AN129" s="72"/>
      <c r="AO129" s="73"/>
      <c r="AP129" s="87">
        <f t="shared" si="25"/>
      </c>
      <c r="AR129" s="27">
        <f t="shared" si="20"/>
      </c>
      <c r="AS129" s="94">
        <f t="shared" si="21"/>
        <v>0</v>
      </c>
      <c r="AT129" s="19">
        <f t="shared" si="19"/>
      </c>
      <c r="AU129" s="1">
        <f t="shared" si="23"/>
      </c>
      <c r="AV129" s="1">
        <f t="shared" si="24"/>
      </c>
      <c r="AW129" s="21">
        <f>IF(F129="","",AX2-J129)</f>
      </c>
      <c r="AY129" s="1"/>
      <c r="AZ129" s="1"/>
      <c r="BA129" s="1"/>
      <c r="BB129" s="1"/>
      <c r="BC129" s="1"/>
    </row>
    <row r="130" spans="1:55" ht="12.75">
      <c r="A130" s="89">
        <f t="shared" si="26"/>
      </c>
      <c r="B130" s="65"/>
      <c r="C130" s="66"/>
      <c r="D130" s="207" t="s">
        <v>140</v>
      </c>
      <c r="E130" s="207" t="s">
        <v>142</v>
      </c>
      <c r="F130" s="67"/>
      <c r="G130" s="67"/>
      <c r="H130" s="67"/>
      <c r="I130" s="68"/>
      <c r="J130" s="69"/>
      <c r="K130" s="68"/>
      <c r="L130" s="68"/>
      <c r="M130" s="68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1"/>
      <c r="AJ130" s="72"/>
      <c r="AK130" s="72"/>
      <c r="AL130" s="72"/>
      <c r="AM130" s="72"/>
      <c r="AN130" s="72"/>
      <c r="AO130" s="73"/>
      <c r="AP130" s="87">
        <f t="shared" si="25"/>
      </c>
      <c r="AR130" s="27">
        <f t="shared" si="20"/>
      </c>
      <c r="AS130" s="94">
        <f t="shared" si="21"/>
        <v>0</v>
      </c>
      <c r="AT130" s="19">
        <f t="shared" si="19"/>
      </c>
      <c r="AU130" s="1">
        <f t="shared" si="23"/>
      </c>
      <c r="AV130" s="1">
        <f t="shared" si="24"/>
      </c>
      <c r="AW130" s="21">
        <f>IF(F130="","",AX2-J130)</f>
      </c>
      <c r="AY130" s="1"/>
      <c r="AZ130" s="1"/>
      <c r="BA130" s="1"/>
      <c r="BB130" s="1"/>
      <c r="BC130" s="1"/>
    </row>
    <row r="131" spans="1:55" ht="12.75">
      <c r="A131" s="89">
        <f t="shared" si="26"/>
      </c>
      <c r="B131" s="65"/>
      <c r="C131" s="66"/>
      <c r="D131" s="207" t="s">
        <v>140</v>
      </c>
      <c r="E131" s="207" t="s">
        <v>142</v>
      </c>
      <c r="F131" s="67"/>
      <c r="G131" s="67"/>
      <c r="H131" s="67"/>
      <c r="I131" s="68"/>
      <c r="J131" s="69"/>
      <c r="K131" s="68"/>
      <c r="L131" s="68"/>
      <c r="M131" s="68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1"/>
      <c r="AJ131" s="72"/>
      <c r="AK131" s="72"/>
      <c r="AL131" s="72"/>
      <c r="AM131" s="72"/>
      <c r="AN131" s="72"/>
      <c r="AO131" s="73"/>
      <c r="AP131" s="87">
        <f t="shared" si="25"/>
      </c>
      <c r="AR131" s="27">
        <f t="shared" si="20"/>
      </c>
      <c r="AS131" s="94">
        <f t="shared" si="21"/>
        <v>0</v>
      </c>
      <c r="AT131" s="19">
        <f t="shared" si="19"/>
      </c>
      <c r="AU131" s="1">
        <f t="shared" si="23"/>
      </c>
      <c r="AV131" s="1">
        <f t="shared" si="24"/>
      </c>
      <c r="AW131" s="21">
        <f>IF(F131="","",AX2-J131)</f>
      </c>
      <c r="AY131" s="1"/>
      <c r="AZ131" s="1"/>
      <c r="BA131" s="1"/>
      <c r="BB131" s="1"/>
      <c r="BC131" s="1"/>
    </row>
    <row r="132" spans="1:55" ht="12.75">
      <c r="A132" s="89">
        <f t="shared" si="26"/>
      </c>
      <c r="B132" s="65"/>
      <c r="C132" s="66"/>
      <c r="D132" s="207" t="s">
        <v>140</v>
      </c>
      <c r="E132" s="207" t="s">
        <v>142</v>
      </c>
      <c r="F132" s="67"/>
      <c r="G132" s="67"/>
      <c r="H132" s="67"/>
      <c r="I132" s="68"/>
      <c r="J132" s="69"/>
      <c r="K132" s="68"/>
      <c r="L132" s="68"/>
      <c r="M132" s="68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1"/>
      <c r="AJ132" s="72"/>
      <c r="AK132" s="72"/>
      <c r="AL132" s="72"/>
      <c r="AM132" s="72"/>
      <c r="AN132" s="72"/>
      <c r="AO132" s="73"/>
      <c r="AP132" s="87">
        <f t="shared" si="25"/>
      </c>
      <c r="AR132" s="27">
        <f t="shared" si="20"/>
      </c>
      <c r="AS132" s="94">
        <f t="shared" si="21"/>
        <v>0</v>
      </c>
      <c r="AT132" s="19">
        <f t="shared" si="19"/>
      </c>
      <c r="AU132" s="1">
        <f t="shared" si="23"/>
      </c>
      <c r="AV132" s="1">
        <f t="shared" si="24"/>
      </c>
      <c r="AW132" s="21">
        <f>IF(F132="","",AX2-J132)</f>
      </c>
      <c r="AY132" s="1"/>
      <c r="AZ132" s="1"/>
      <c r="BA132" s="1"/>
      <c r="BB132" s="1"/>
      <c r="BC132" s="1"/>
    </row>
    <row r="133" spans="1:55" ht="12.75">
      <c r="A133" s="89">
        <f t="shared" si="26"/>
      </c>
      <c r="B133" s="65"/>
      <c r="C133" s="66"/>
      <c r="D133" s="207" t="s">
        <v>140</v>
      </c>
      <c r="E133" s="207" t="s">
        <v>142</v>
      </c>
      <c r="F133" s="67"/>
      <c r="G133" s="67"/>
      <c r="H133" s="67"/>
      <c r="I133" s="68"/>
      <c r="J133" s="69"/>
      <c r="K133" s="68"/>
      <c r="L133" s="68"/>
      <c r="M133" s="68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1"/>
      <c r="AJ133" s="72"/>
      <c r="AK133" s="72"/>
      <c r="AL133" s="72"/>
      <c r="AM133" s="72"/>
      <c r="AN133" s="72"/>
      <c r="AO133" s="73"/>
      <c r="AP133" s="87">
        <f t="shared" si="25"/>
      </c>
      <c r="AR133" s="27">
        <f t="shared" si="20"/>
      </c>
      <c r="AS133" s="94">
        <f t="shared" si="21"/>
        <v>0</v>
      </c>
      <c r="AT133" s="19">
        <f t="shared" si="19"/>
      </c>
      <c r="AU133" s="1">
        <f t="shared" si="23"/>
      </c>
      <c r="AV133" s="1">
        <f t="shared" si="24"/>
      </c>
      <c r="AW133" s="21">
        <f>IF(F133="","",AX2-J133)</f>
      </c>
      <c r="AY133" s="1"/>
      <c r="AZ133" s="1"/>
      <c r="BA133" s="1"/>
      <c r="BB133" s="1"/>
      <c r="BC133" s="1"/>
    </row>
    <row r="134" spans="1:55" ht="12.75">
      <c r="A134" s="89">
        <f t="shared" si="26"/>
      </c>
      <c r="B134" s="65"/>
      <c r="C134" s="66"/>
      <c r="D134" s="207" t="s">
        <v>140</v>
      </c>
      <c r="E134" s="207" t="s">
        <v>142</v>
      </c>
      <c r="F134" s="67"/>
      <c r="G134" s="67"/>
      <c r="H134" s="67"/>
      <c r="I134" s="68"/>
      <c r="J134" s="69"/>
      <c r="K134" s="68"/>
      <c r="L134" s="68"/>
      <c r="M134" s="68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1"/>
      <c r="AJ134" s="72"/>
      <c r="AK134" s="72"/>
      <c r="AL134" s="72"/>
      <c r="AM134" s="72"/>
      <c r="AN134" s="72"/>
      <c r="AO134" s="73"/>
      <c r="AP134" s="87">
        <f t="shared" si="25"/>
      </c>
      <c r="AR134" s="27">
        <f t="shared" si="20"/>
      </c>
      <c r="AS134" s="94">
        <f t="shared" si="21"/>
        <v>0</v>
      </c>
      <c r="AT134" s="19">
        <f t="shared" si="19"/>
      </c>
      <c r="AU134" s="1">
        <f t="shared" si="23"/>
      </c>
      <c r="AV134" s="1">
        <f t="shared" si="24"/>
      </c>
      <c r="AW134" s="21">
        <f>IF(F134="","",AX2-J134)</f>
      </c>
      <c r="AY134" s="1"/>
      <c r="AZ134" s="1"/>
      <c r="BA134" s="1"/>
      <c r="BB134" s="1"/>
      <c r="BC134" s="1"/>
    </row>
    <row r="135" spans="1:55" ht="12.75">
      <c r="A135" s="89">
        <f t="shared" si="26"/>
      </c>
      <c r="B135" s="65"/>
      <c r="C135" s="66"/>
      <c r="D135" s="207" t="s">
        <v>140</v>
      </c>
      <c r="E135" s="207" t="s">
        <v>142</v>
      </c>
      <c r="F135" s="67"/>
      <c r="G135" s="67"/>
      <c r="H135" s="67"/>
      <c r="I135" s="68"/>
      <c r="J135" s="69"/>
      <c r="K135" s="68"/>
      <c r="L135" s="68"/>
      <c r="M135" s="68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1"/>
      <c r="AJ135" s="72"/>
      <c r="AK135" s="72"/>
      <c r="AL135" s="72"/>
      <c r="AM135" s="72"/>
      <c r="AN135" s="72"/>
      <c r="AO135" s="73"/>
      <c r="AP135" s="87">
        <f t="shared" si="25"/>
      </c>
      <c r="AR135" s="27">
        <f t="shared" si="20"/>
      </c>
      <c r="AS135" s="94">
        <f t="shared" si="21"/>
        <v>0</v>
      </c>
      <c r="AT135" s="19">
        <f t="shared" si="19"/>
      </c>
      <c r="AU135" s="1">
        <f t="shared" si="23"/>
      </c>
      <c r="AV135" s="1">
        <f t="shared" si="24"/>
      </c>
      <c r="AW135" s="21">
        <f>IF(F135="","",AX2-J135)</f>
      </c>
      <c r="AY135" s="1"/>
      <c r="AZ135" s="1"/>
      <c r="BA135" s="1"/>
      <c r="BB135" s="1"/>
      <c r="BC135" s="1"/>
    </row>
    <row r="136" spans="1:55" ht="12.75">
      <c r="A136" s="89">
        <f t="shared" si="26"/>
      </c>
      <c r="B136" s="65"/>
      <c r="C136" s="66"/>
      <c r="D136" s="207" t="s">
        <v>140</v>
      </c>
      <c r="E136" s="207" t="s">
        <v>142</v>
      </c>
      <c r="F136" s="67"/>
      <c r="G136" s="67"/>
      <c r="H136" s="67"/>
      <c r="I136" s="68"/>
      <c r="J136" s="69"/>
      <c r="K136" s="68"/>
      <c r="L136" s="68"/>
      <c r="M136" s="68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1"/>
      <c r="AJ136" s="72"/>
      <c r="AK136" s="72"/>
      <c r="AL136" s="72"/>
      <c r="AM136" s="72"/>
      <c r="AN136" s="72"/>
      <c r="AO136" s="73"/>
      <c r="AP136" s="87">
        <f t="shared" si="25"/>
      </c>
      <c r="AR136" s="27">
        <f t="shared" si="20"/>
      </c>
      <c r="AS136" s="94">
        <f t="shared" si="21"/>
        <v>0</v>
      </c>
      <c r="AT136" s="19">
        <f t="shared" si="19"/>
      </c>
      <c r="AU136" s="1">
        <f t="shared" si="23"/>
      </c>
      <c r="AV136" s="1">
        <f t="shared" si="24"/>
      </c>
      <c r="AW136" s="21">
        <f>IF(F136="","",AX2-J136)</f>
      </c>
      <c r="AY136" s="1"/>
      <c r="AZ136" s="1"/>
      <c r="BA136" s="1"/>
      <c r="BB136" s="1"/>
      <c r="BC136" s="1"/>
    </row>
    <row r="137" spans="1:55" ht="12.75">
      <c r="A137" s="89">
        <f t="shared" si="26"/>
      </c>
      <c r="B137" s="65"/>
      <c r="C137" s="66"/>
      <c r="D137" s="207" t="s">
        <v>140</v>
      </c>
      <c r="E137" s="207" t="s">
        <v>142</v>
      </c>
      <c r="F137" s="67"/>
      <c r="G137" s="67"/>
      <c r="H137" s="67"/>
      <c r="I137" s="68"/>
      <c r="J137" s="69"/>
      <c r="K137" s="68"/>
      <c r="L137" s="68"/>
      <c r="M137" s="68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1"/>
      <c r="AJ137" s="72"/>
      <c r="AK137" s="72"/>
      <c r="AL137" s="72"/>
      <c r="AM137" s="72"/>
      <c r="AN137" s="72"/>
      <c r="AO137" s="73"/>
      <c r="AP137" s="87">
        <f t="shared" si="25"/>
      </c>
      <c r="AR137" s="27">
        <f t="shared" si="20"/>
      </c>
      <c r="AS137" s="94">
        <f t="shared" si="21"/>
        <v>0</v>
      </c>
      <c r="AT137" s="19">
        <f t="shared" si="19"/>
      </c>
      <c r="AU137" s="1">
        <f t="shared" si="23"/>
      </c>
      <c r="AV137" s="1">
        <f t="shared" si="24"/>
      </c>
      <c r="AW137" s="21">
        <f>IF(F137="","",AX2-J137)</f>
      </c>
      <c r="AY137" s="1"/>
      <c r="AZ137" s="1"/>
      <c r="BA137" s="1"/>
      <c r="BB137" s="1"/>
      <c r="BC137" s="1"/>
    </row>
    <row r="138" spans="1:55" ht="12.75">
      <c r="A138" s="89">
        <f t="shared" si="26"/>
      </c>
      <c r="B138" s="65"/>
      <c r="C138" s="66"/>
      <c r="D138" s="207" t="s">
        <v>140</v>
      </c>
      <c r="E138" s="207" t="s">
        <v>142</v>
      </c>
      <c r="F138" s="67"/>
      <c r="G138" s="67"/>
      <c r="H138" s="67"/>
      <c r="I138" s="68"/>
      <c r="J138" s="69"/>
      <c r="K138" s="68"/>
      <c r="L138" s="68"/>
      <c r="M138" s="68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1"/>
      <c r="AJ138" s="72"/>
      <c r="AK138" s="72"/>
      <c r="AL138" s="72"/>
      <c r="AM138" s="72"/>
      <c r="AN138" s="72"/>
      <c r="AO138" s="73"/>
      <c r="AP138" s="87">
        <f t="shared" si="25"/>
      </c>
      <c r="AR138" s="27">
        <f t="shared" si="20"/>
      </c>
      <c r="AS138" s="94">
        <f t="shared" si="21"/>
        <v>0</v>
      </c>
      <c r="AT138" s="19">
        <f t="shared" si="19"/>
      </c>
      <c r="AU138" s="1">
        <f t="shared" si="23"/>
      </c>
      <c r="AV138" s="1">
        <f t="shared" si="24"/>
      </c>
      <c r="AW138" s="21">
        <f>IF(F138="","",AX2-J138)</f>
      </c>
      <c r="AY138" s="1"/>
      <c r="AZ138" s="1"/>
      <c r="BA138" s="1"/>
      <c r="BB138" s="1"/>
      <c r="BC138" s="1"/>
    </row>
    <row r="139" spans="1:55" ht="12.75">
      <c r="A139" s="89">
        <f t="shared" si="26"/>
      </c>
      <c r="B139" s="65"/>
      <c r="C139" s="66"/>
      <c r="D139" s="207" t="s">
        <v>140</v>
      </c>
      <c r="E139" s="207" t="s">
        <v>142</v>
      </c>
      <c r="F139" s="67"/>
      <c r="G139" s="67"/>
      <c r="H139" s="67"/>
      <c r="I139" s="68"/>
      <c r="J139" s="69"/>
      <c r="K139" s="68"/>
      <c r="L139" s="68"/>
      <c r="M139" s="68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1"/>
      <c r="AJ139" s="72"/>
      <c r="AK139" s="72"/>
      <c r="AL139" s="72"/>
      <c r="AM139" s="72"/>
      <c r="AN139" s="72"/>
      <c r="AO139" s="73"/>
      <c r="AP139" s="87">
        <f t="shared" si="25"/>
      </c>
      <c r="AR139" s="27">
        <f t="shared" si="20"/>
      </c>
      <c r="AS139" s="94">
        <f t="shared" si="21"/>
        <v>0</v>
      </c>
      <c r="AT139" s="19">
        <f t="shared" si="19"/>
      </c>
      <c r="AU139" s="1">
        <f t="shared" si="23"/>
      </c>
      <c r="AV139" s="1">
        <f t="shared" si="24"/>
      </c>
      <c r="AW139" s="21">
        <f>IF(F139="","",AX2-J139)</f>
      </c>
      <c r="AY139" s="1"/>
      <c r="AZ139" s="1"/>
      <c r="BA139" s="1"/>
      <c r="BB139" s="1"/>
      <c r="BC139" s="1"/>
    </row>
    <row r="140" spans="1:55" ht="12.75">
      <c r="A140" s="89">
        <f t="shared" si="26"/>
      </c>
      <c r="B140" s="65"/>
      <c r="C140" s="66"/>
      <c r="D140" s="207" t="s">
        <v>140</v>
      </c>
      <c r="E140" s="207" t="s">
        <v>142</v>
      </c>
      <c r="F140" s="67"/>
      <c r="G140" s="67"/>
      <c r="H140" s="67"/>
      <c r="I140" s="68"/>
      <c r="J140" s="69"/>
      <c r="K140" s="68"/>
      <c r="L140" s="68"/>
      <c r="M140" s="68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1"/>
      <c r="AJ140" s="72"/>
      <c r="AK140" s="72"/>
      <c r="AL140" s="72"/>
      <c r="AM140" s="72"/>
      <c r="AN140" s="72"/>
      <c r="AO140" s="73"/>
      <c r="AP140" s="87">
        <f aca="true" t="shared" si="27" ref="AP140:AP171">IF(F140="","",COUNTIF(N140:AO140,"&gt;0")+COUNTIF(N140:AO140,"ST")+COUNTIF(N139:AO139,"ST ")+COUNTIF(N139:AO139," ST")+COUNTIF(N139:AO139," ST "))</f>
      </c>
      <c r="AR140" s="27">
        <f t="shared" si="20"/>
      </c>
      <c r="AS140" s="94">
        <f t="shared" si="21"/>
        <v>0</v>
      </c>
      <c r="AT140" s="19">
        <f aca="true" t="shared" si="28" ref="AT140:AT181">IF(F140="","",UPPER((CONCATENATE(L140,I140))))</f>
      </c>
      <c r="AU140" s="1">
        <f t="shared" si="23"/>
      </c>
      <c r="AV140" s="1">
        <f t="shared" si="24"/>
      </c>
      <c r="AW140" s="21">
        <f>IF(F140="","",AX2-J140)</f>
      </c>
      <c r="AY140" s="1"/>
      <c r="AZ140" s="1"/>
      <c r="BA140" s="1"/>
      <c r="BB140" s="1"/>
      <c r="BC140" s="1"/>
    </row>
    <row r="141" spans="1:55" ht="12.75">
      <c r="A141" s="89">
        <f t="shared" si="26"/>
      </c>
      <c r="B141" s="65"/>
      <c r="C141" s="66"/>
      <c r="D141" s="207" t="s">
        <v>140</v>
      </c>
      <c r="E141" s="207" t="s">
        <v>142</v>
      </c>
      <c r="F141" s="67"/>
      <c r="G141" s="67"/>
      <c r="H141" s="67"/>
      <c r="I141" s="68"/>
      <c r="J141" s="69"/>
      <c r="K141" s="68"/>
      <c r="L141" s="68"/>
      <c r="M141" s="68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1"/>
      <c r="AJ141" s="72"/>
      <c r="AK141" s="72"/>
      <c r="AL141" s="72"/>
      <c r="AM141" s="72"/>
      <c r="AN141" s="72"/>
      <c r="AO141" s="73"/>
      <c r="AP141" s="87">
        <f t="shared" si="27"/>
      </c>
      <c r="AR141" s="27">
        <f aca="true" t="shared" si="29" ref="AR141:AR181">IF(J141="","",IF(AND(AU141&lt;=AW141,AW141&lt;=AV141),0,1))</f>
      </c>
      <c r="AS141" s="94">
        <f aca="true" t="shared" si="30" ref="AS141:AS180">IF(J141="",COUNTA(AJ141:AO141),COUNTA(N141:AO141))</f>
        <v>0</v>
      </c>
      <c r="AT141" s="19">
        <f t="shared" si="28"/>
      </c>
      <c r="AU141" s="1">
        <f t="shared" si="23"/>
      </c>
      <c r="AV141" s="1">
        <f t="shared" si="24"/>
      </c>
      <c r="AW141" s="21">
        <f>IF(F141="","",AX2-J141)</f>
      </c>
      <c r="AY141" s="1"/>
      <c r="AZ141" s="1"/>
      <c r="BA141" s="1"/>
      <c r="BB141" s="1"/>
      <c r="BC141" s="1"/>
    </row>
    <row r="142" spans="1:55" ht="12.75">
      <c r="A142" s="89">
        <f t="shared" si="26"/>
      </c>
      <c r="B142" s="65"/>
      <c r="C142" s="66"/>
      <c r="D142" s="207" t="s">
        <v>140</v>
      </c>
      <c r="E142" s="207" t="s">
        <v>142</v>
      </c>
      <c r="F142" s="67"/>
      <c r="G142" s="67"/>
      <c r="H142" s="67"/>
      <c r="I142" s="68"/>
      <c r="J142" s="69"/>
      <c r="K142" s="68"/>
      <c r="L142" s="68"/>
      <c r="M142" s="68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1"/>
      <c r="AJ142" s="72"/>
      <c r="AK142" s="72"/>
      <c r="AL142" s="72"/>
      <c r="AM142" s="72"/>
      <c r="AN142" s="72"/>
      <c r="AO142" s="73"/>
      <c r="AP142" s="87">
        <f t="shared" si="27"/>
      </c>
      <c r="AR142" s="27">
        <f t="shared" si="29"/>
      </c>
      <c r="AS142" s="94">
        <f t="shared" si="30"/>
        <v>0</v>
      </c>
      <c r="AT142" s="19">
        <f t="shared" si="28"/>
      </c>
      <c r="AU142" s="1">
        <f t="shared" si="23"/>
      </c>
      <c r="AV142" s="1">
        <f t="shared" si="24"/>
      </c>
      <c r="AW142" s="21">
        <f>IF(F142="","",AX2-J142)</f>
      </c>
      <c r="AY142" s="1"/>
      <c r="AZ142" s="1"/>
      <c r="BA142" s="1"/>
      <c r="BB142" s="1"/>
      <c r="BC142" s="1"/>
    </row>
    <row r="143" spans="1:55" ht="12.75">
      <c r="A143" s="89">
        <f t="shared" si="26"/>
      </c>
      <c r="B143" s="65"/>
      <c r="C143" s="66"/>
      <c r="D143" s="207" t="s">
        <v>140</v>
      </c>
      <c r="E143" s="207" t="s">
        <v>142</v>
      </c>
      <c r="F143" s="67"/>
      <c r="G143" s="67"/>
      <c r="H143" s="67"/>
      <c r="I143" s="68"/>
      <c r="J143" s="69"/>
      <c r="K143" s="68"/>
      <c r="L143" s="68"/>
      <c r="M143" s="68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1"/>
      <c r="AJ143" s="72"/>
      <c r="AK143" s="72"/>
      <c r="AL143" s="72"/>
      <c r="AM143" s="72"/>
      <c r="AN143" s="72"/>
      <c r="AO143" s="73"/>
      <c r="AP143" s="87">
        <f t="shared" si="27"/>
      </c>
      <c r="AR143" s="27">
        <f t="shared" si="29"/>
      </c>
      <c r="AS143" s="94">
        <f t="shared" si="30"/>
        <v>0</v>
      </c>
      <c r="AT143" s="19">
        <f t="shared" si="28"/>
      </c>
      <c r="AU143" s="1">
        <f t="shared" si="23"/>
      </c>
      <c r="AV143" s="1">
        <f t="shared" si="24"/>
      </c>
      <c r="AW143" s="21">
        <f>IF(F143="","",AX2-J143)</f>
      </c>
      <c r="AY143" s="1"/>
      <c r="AZ143" s="1"/>
      <c r="BA143" s="1"/>
      <c r="BB143" s="1"/>
      <c r="BC143" s="1"/>
    </row>
    <row r="144" spans="1:55" ht="12.75">
      <c r="A144" s="89">
        <f aca="true" t="shared" si="31" ref="A144:A175">IF(F144="","",IF(A143="",IF(A142="",IF(A141="",IF(A140="",IF(A139="",1,A139+1),A140+1),A141+1),A142+1),A143+1))</f>
      </c>
      <c r="B144" s="65"/>
      <c r="C144" s="66"/>
      <c r="D144" s="207" t="s">
        <v>140</v>
      </c>
      <c r="E144" s="207" t="s">
        <v>142</v>
      </c>
      <c r="F144" s="67"/>
      <c r="G144" s="67"/>
      <c r="H144" s="67"/>
      <c r="I144" s="68"/>
      <c r="J144" s="69"/>
      <c r="K144" s="68"/>
      <c r="L144" s="68"/>
      <c r="M144" s="68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1"/>
      <c r="AJ144" s="72"/>
      <c r="AK144" s="72"/>
      <c r="AL144" s="72"/>
      <c r="AM144" s="72"/>
      <c r="AN144" s="72"/>
      <c r="AO144" s="73"/>
      <c r="AP144" s="87">
        <f t="shared" si="27"/>
      </c>
      <c r="AR144" s="27">
        <f t="shared" si="29"/>
      </c>
      <c r="AS144" s="94">
        <f t="shared" si="30"/>
        <v>0</v>
      </c>
      <c r="AT144" s="19">
        <f t="shared" si="28"/>
      </c>
      <c r="AU144" s="1">
        <f t="shared" si="23"/>
      </c>
      <c r="AV144" s="1">
        <f t="shared" si="24"/>
      </c>
      <c r="AW144" s="21">
        <f>IF(F144="","",AX2-J144)</f>
      </c>
      <c r="AY144" s="1"/>
      <c r="AZ144" s="1"/>
      <c r="BA144" s="1"/>
      <c r="BB144" s="1"/>
      <c r="BC144" s="1"/>
    </row>
    <row r="145" spans="1:55" ht="12.75">
      <c r="A145" s="89">
        <f t="shared" si="31"/>
      </c>
      <c r="B145" s="65"/>
      <c r="C145" s="66"/>
      <c r="D145" s="207" t="s">
        <v>140</v>
      </c>
      <c r="E145" s="207" t="s">
        <v>142</v>
      </c>
      <c r="F145" s="67"/>
      <c r="G145" s="67"/>
      <c r="H145" s="67"/>
      <c r="I145" s="68"/>
      <c r="J145" s="69"/>
      <c r="K145" s="68"/>
      <c r="L145" s="68"/>
      <c r="M145" s="68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1"/>
      <c r="AJ145" s="72"/>
      <c r="AK145" s="72"/>
      <c r="AL145" s="72"/>
      <c r="AM145" s="72"/>
      <c r="AN145" s="72"/>
      <c r="AO145" s="73"/>
      <c r="AP145" s="87">
        <f t="shared" si="27"/>
      </c>
      <c r="AR145" s="27">
        <f t="shared" si="29"/>
      </c>
      <c r="AS145" s="94">
        <f t="shared" si="30"/>
        <v>0</v>
      </c>
      <c r="AT145" s="19">
        <f t="shared" si="28"/>
      </c>
      <c r="AU145" s="1">
        <f t="shared" si="23"/>
      </c>
      <c r="AV145" s="1">
        <f t="shared" si="24"/>
      </c>
      <c r="AW145" s="21">
        <f>IF(F145="","",AX2-J145)</f>
      </c>
      <c r="AY145" s="1"/>
      <c r="AZ145" s="1"/>
      <c r="BA145" s="1"/>
      <c r="BB145" s="1"/>
      <c r="BC145" s="1"/>
    </row>
    <row r="146" spans="1:55" ht="12.75">
      <c r="A146" s="89">
        <f t="shared" si="31"/>
      </c>
      <c r="B146" s="65"/>
      <c r="C146" s="66"/>
      <c r="D146" s="207" t="s">
        <v>140</v>
      </c>
      <c r="E146" s="207" t="s">
        <v>142</v>
      </c>
      <c r="F146" s="67"/>
      <c r="G146" s="67"/>
      <c r="H146" s="67"/>
      <c r="I146" s="68"/>
      <c r="J146" s="69"/>
      <c r="K146" s="68"/>
      <c r="L146" s="68"/>
      <c r="M146" s="68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1"/>
      <c r="AJ146" s="72"/>
      <c r="AK146" s="72"/>
      <c r="AL146" s="72"/>
      <c r="AM146" s="72"/>
      <c r="AN146" s="72"/>
      <c r="AO146" s="73"/>
      <c r="AP146" s="87">
        <f t="shared" si="27"/>
      </c>
      <c r="AR146" s="27">
        <f t="shared" si="29"/>
      </c>
      <c r="AS146" s="94">
        <f t="shared" si="30"/>
        <v>0</v>
      </c>
      <c r="AT146" s="19">
        <f t="shared" si="28"/>
      </c>
      <c r="AU146" s="1">
        <f t="shared" si="23"/>
      </c>
      <c r="AV146" s="1">
        <f t="shared" si="24"/>
      </c>
      <c r="AW146" s="21">
        <f>IF(F146="","",AX2-J146)</f>
      </c>
      <c r="AY146" s="1"/>
      <c r="AZ146" s="1"/>
      <c r="BA146" s="1"/>
      <c r="BB146" s="1"/>
      <c r="BC146" s="1"/>
    </row>
    <row r="147" spans="1:55" ht="12.75">
      <c r="A147" s="89">
        <f t="shared" si="31"/>
      </c>
      <c r="B147" s="65"/>
      <c r="C147" s="66"/>
      <c r="D147" s="207" t="s">
        <v>140</v>
      </c>
      <c r="E147" s="207" t="s">
        <v>142</v>
      </c>
      <c r="F147" s="67"/>
      <c r="G147" s="67"/>
      <c r="H147" s="67"/>
      <c r="I147" s="68"/>
      <c r="J147" s="69"/>
      <c r="K147" s="68"/>
      <c r="L147" s="68"/>
      <c r="M147" s="68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1"/>
      <c r="AJ147" s="72"/>
      <c r="AK147" s="72"/>
      <c r="AL147" s="72"/>
      <c r="AM147" s="72"/>
      <c r="AN147" s="72"/>
      <c r="AO147" s="73"/>
      <c r="AP147" s="87">
        <f t="shared" si="27"/>
      </c>
      <c r="AR147" s="27">
        <f t="shared" si="29"/>
      </c>
      <c r="AS147" s="94">
        <f t="shared" si="30"/>
        <v>0</v>
      </c>
      <c r="AT147" s="19">
        <f t="shared" si="28"/>
      </c>
      <c r="AU147" s="1">
        <f t="shared" si="23"/>
      </c>
      <c r="AV147" s="1">
        <f t="shared" si="24"/>
      </c>
      <c r="AW147" s="21">
        <f>IF(F147="","",AX2-J147)</f>
      </c>
      <c r="AY147" s="1"/>
      <c r="AZ147" s="1"/>
      <c r="BA147" s="1"/>
      <c r="BB147" s="1"/>
      <c r="BC147" s="1"/>
    </row>
    <row r="148" spans="1:55" ht="12.75">
      <c r="A148" s="89">
        <f t="shared" si="31"/>
      </c>
      <c r="B148" s="65"/>
      <c r="C148" s="66"/>
      <c r="D148" s="207" t="s">
        <v>140</v>
      </c>
      <c r="E148" s="207" t="s">
        <v>142</v>
      </c>
      <c r="F148" s="67"/>
      <c r="G148" s="67"/>
      <c r="H148" s="67"/>
      <c r="I148" s="68"/>
      <c r="J148" s="69"/>
      <c r="K148" s="68"/>
      <c r="L148" s="68"/>
      <c r="M148" s="68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1"/>
      <c r="AJ148" s="72"/>
      <c r="AK148" s="72"/>
      <c r="AL148" s="72"/>
      <c r="AM148" s="72"/>
      <c r="AN148" s="72"/>
      <c r="AO148" s="73"/>
      <c r="AP148" s="87">
        <f t="shared" si="27"/>
      </c>
      <c r="AR148" s="27">
        <f t="shared" si="29"/>
      </c>
      <c r="AS148" s="94">
        <f t="shared" si="30"/>
        <v>0</v>
      </c>
      <c r="AT148" s="19">
        <f t="shared" si="28"/>
      </c>
      <c r="AU148" s="1">
        <f t="shared" si="23"/>
      </c>
      <c r="AV148" s="1">
        <f t="shared" si="24"/>
      </c>
      <c r="AW148" s="21">
        <f>IF(F148="","",AX2-J148)</f>
      </c>
      <c r="AY148" s="1"/>
      <c r="AZ148" s="1"/>
      <c r="BA148" s="1"/>
      <c r="BB148" s="1"/>
      <c r="BC148" s="1"/>
    </row>
    <row r="149" spans="1:55" ht="12.75">
      <c r="A149" s="89">
        <f t="shared" si="31"/>
      </c>
      <c r="B149" s="65"/>
      <c r="C149" s="66"/>
      <c r="D149" s="207" t="s">
        <v>140</v>
      </c>
      <c r="E149" s="207" t="s">
        <v>142</v>
      </c>
      <c r="F149" s="67"/>
      <c r="G149" s="67"/>
      <c r="H149" s="67"/>
      <c r="I149" s="68"/>
      <c r="J149" s="69"/>
      <c r="K149" s="68"/>
      <c r="L149" s="68"/>
      <c r="M149" s="68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1"/>
      <c r="AJ149" s="72"/>
      <c r="AK149" s="72"/>
      <c r="AL149" s="72"/>
      <c r="AM149" s="72"/>
      <c r="AN149" s="72"/>
      <c r="AO149" s="73"/>
      <c r="AP149" s="87">
        <f t="shared" si="27"/>
      </c>
      <c r="AR149" s="27">
        <f t="shared" si="29"/>
      </c>
      <c r="AS149" s="94">
        <f t="shared" si="30"/>
        <v>0</v>
      </c>
      <c r="AT149" s="19">
        <f t="shared" si="28"/>
      </c>
      <c r="AU149" s="1">
        <f t="shared" si="23"/>
      </c>
      <c r="AV149" s="1">
        <f t="shared" si="24"/>
      </c>
      <c r="AW149" s="21">
        <f>IF(F149="","",AX2-J149)</f>
      </c>
      <c r="AY149" s="1"/>
      <c r="AZ149" s="1"/>
      <c r="BA149" s="1"/>
      <c r="BB149" s="1"/>
      <c r="BC149" s="1"/>
    </row>
    <row r="150" spans="1:55" ht="12.75">
      <c r="A150" s="89">
        <f t="shared" si="31"/>
      </c>
      <c r="B150" s="65"/>
      <c r="C150" s="66"/>
      <c r="D150" s="207" t="s">
        <v>140</v>
      </c>
      <c r="E150" s="207" t="s">
        <v>142</v>
      </c>
      <c r="F150" s="67"/>
      <c r="G150" s="67"/>
      <c r="H150" s="67"/>
      <c r="I150" s="68"/>
      <c r="J150" s="69"/>
      <c r="K150" s="68"/>
      <c r="L150" s="68"/>
      <c r="M150" s="68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1"/>
      <c r="AJ150" s="72"/>
      <c r="AK150" s="72"/>
      <c r="AL150" s="72"/>
      <c r="AM150" s="72"/>
      <c r="AN150" s="72"/>
      <c r="AO150" s="73"/>
      <c r="AP150" s="87">
        <f t="shared" si="27"/>
      </c>
      <c r="AR150" s="27">
        <f t="shared" si="29"/>
      </c>
      <c r="AS150" s="94">
        <f t="shared" si="30"/>
        <v>0</v>
      </c>
      <c r="AT150" s="19">
        <f t="shared" si="28"/>
      </c>
      <c r="AU150" s="1">
        <f t="shared" si="23"/>
      </c>
      <c r="AV150" s="1">
        <f t="shared" si="24"/>
      </c>
      <c r="AW150" s="21">
        <f>IF(F150="","",AX2-J150)</f>
      </c>
      <c r="AY150" s="1"/>
      <c r="AZ150" s="1"/>
      <c r="BA150" s="1"/>
      <c r="BB150" s="1"/>
      <c r="BC150" s="1"/>
    </row>
    <row r="151" spans="1:55" ht="12.75">
      <c r="A151" s="89">
        <f t="shared" si="31"/>
      </c>
      <c r="B151" s="65"/>
      <c r="C151" s="66"/>
      <c r="D151" s="207" t="s">
        <v>140</v>
      </c>
      <c r="E151" s="207" t="s">
        <v>142</v>
      </c>
      <c r="F151" s="67"/>
      <c r="G151" s="67"/>
      <c r="H151" s="67"/>
      <c r="I151" s="68"/>
      <c r="J151" s="69"/>
      <c r="K151" s="68"/>
      <c r="L151" s="68"/>
      <c r="M151" s="68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1"/>
      <c r="AJ151" s="72"/>
      <c r="AK151" s="72"/>
      <c r="AL151" s="72"/>
      <c r="AM151" s="72"/>
      <c r="AN151" s="72"/>
      <c r="AO151" s="73"/>
      <c r="AP151" s="87">
        <f t="shared" si="27"/>
      </c>
      <c r="AR151" s="27">
        <f t="shared" si="29"/>
      </c>
      <c r="AS151" s="94">
        <f t="shared" si="30"/>
        <v>0</v>
      </c>
      <c r="AT151" s="19">
        <f t="shared" si="28"/>
      </c>
      <c r="AU151" s="1">
        <f t="shared" si="23"/>
      </c>
      <c r="AV151" s="1">
        <f t="shared" si="24"/>
      </c>
      <c r="AW151" s="21">
        <f>IF(F151="","",AX2-J151)</f>
      </c>
      <c r="AY151" s="1"/>
      <c r="AZ151" s="1"/>
      <c r="BA151" s="1"/>
      <c r="BB151" s="1"/>
      <c r="BC151" s="1"/>
    </row>
    <row r="152" spans="1:55" ht="12.75">
      <c r="A152" s="89">
        <f t="shared" si="31"/>
      </c>
      <c r="B152" s="65"/>
      <c r="C152" s="66"/>
      <c r="D152" s="207" t="s">
        <v>140</v>
      </c>
      <c r="E152" s="207" t="s">
        <v>142</v>
      </c>
      <c r="F152" s="67"/>
      <c r="G152" s="67"/>
      <c r="H152" s="67"/>
      <c r="I152" s="68"/>
      <c r="J152" s="69"/>
      <c r="K152" s="68"/>
      <c r="L152" s="68"/>
      <c r="M152" s="68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1"/>
      <c r="AJ152" s="72"/>
      <c r="AK152" s="72"/>
      <c r="AL152" s="72"/>
      <c r="AM152" s="72"/>
      <c r="AN152" s="72"/>
      <c r="AO152" s="73"/>
      <c r="AP152" s="87">
        <f t="shared" si="27"/>
      </c>
      <c r="AR152" s="27">
        <f t="shared" si="29"/>
      </c>
      <c r="AS152" s="94">
        <f t="shared" si="30"/>
        <v>0</v>
      </c>
      <c r="AT152" s="19">
        <f t="shared" si="28"/>
      </c>
      <c r="AU152" s="1">
        <f t="shared" si="23"/>
      </c>
      <c r="AV152" s="1">
        <f t="shared" si="24"/>
      </c>
      <c r="AW152" s="21">
        <f>IF(F152="","",AX2-J152)</f>
      </c>
      <c r="AY152" s="1"/>
      <c r="AZ152" s="1"/>
      <c r="BA152" s="1"/>
      <c r="BB152" s="1"/>
      <c r="BC152" s="1"/>
    </row>
    <row r="153" spans="1:55" ht="12.75">
      <c r="A153" s="89">
        <f t="shared" si="31"/>
      </c>
      <c r="B153" s="65"/>
      <c r="C153" s="66"/>
      <c r="D153" s="207" t="s">
        <v>140</v>
      </c>
      <c r="E153" s="207" t="s">
        <v>142</v>
      </c>
      <c r="F153" s="67"/>
      <c r="G153" s="67"/>
      <c r="H153" s="67"/>
      <c r="I153" s="68"/>
      <c r="J153" s="69"/>
      <c r="K153" s="68"/>
      <c r="L153" s="68"/>
      <c r="M153" s="68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1"/>
      <c r="AJ153" s="72"/>
      <c r="AK153" s="72"/>
      <c r="AL153" s="72"/>
      <c r="AM153" s="72"/>
      <c r="AN153" s="72"/>
      <c r="AO153" s="73"/>
      <c r="AP153" s="87">
        <f t="shared" si="27"/>
      </c>
      <c r="AR153" s="27">
        <f t="shared" si="29"/>
      </c>
      <c r="AS153" s="94">
        <f t="shared" si="30"/>
        <v>0</v>
      </c>
      <c r="AT153" s="19">
        <f t="shared" si="28"/>
      </c>
      <c r="AU153" s="1">
        <f t="shared" si="23"/>
      </c>
      <c r="AV153" s="1">
        <f t="shared" si="24"/>
      </c>
      <c r="AW153" s="21">
        <f>IF(F153="","",AX2-J153)</f>
      </c>
      <c r="AY153" s="1"/>
      <c r="AZ153" s="1"/>
      <c r="BA153" s="1"/>
      <c r="BB153" s="1"/>
      <c r="BC153" s="1"/>
    </row>
    <row r="154" spans="1:55" ht="12.75">
      <c r="A154" s="89">
        <f t="shared" si="31"/>
      </c>
      <c r="B154" s="65"/>
      <c r="C154" s="66"/>
      <c r="D154" s="207" t="s">
        <v>140</v>
      </c>
      <c r="E154" s="207" t="s">
        <v>142</v>
      </c>
      <c r="F154" s="67"/>
      <c r="G154" s="67"/>
      <c r="H154" s="67"/>
      <c r="I154" s="68"/>
      <c r="J154" s="69"/>
      <c r="K154" s="68"/>
      <c r="L154" s="68"/>
      <c r="M154" s="68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1"/>
      <c r="AJ154" s="72"/>
      <c r="AK154" s="72"/>
      <c r="AL154" s="72"/>
      <c r="AM154" s="72"/>
      <c r="AN154" s="72"/>
      <c r="AO154" s="73"/>
      <c r="AP154" s="87">
        <f t="shared" si="27"/>
      </c>
      <c r="AR154" s="27">
        <f t="shared" si="29"/>
      </c>
      <c r="AS154" s="94">
        <f t="shared" si="30"/>
        <v>0</v>
      </c>
      <c r="AT154" s="19">
        <f t="shared" si="28"/>
      </c>
      <c r="AU154" s="1">
        <f t="shared" si="23"/>
      </c>
      <c r="AV154" s="1">
        <f t="shared" si="24"/>
      </c>
      <c r="AW154" s="21">
        <f>IF(F154="","",AX2-J154)</f>
      </c>
      <c r="AY154" s="1"/>
      <c r="AZ154" s="1"/>
      <c r="BA154" s="1"/>
      <c r="BB154" s="1"/>
      <c r="BC154" s="1"/>
    </row>
    <row r="155" spans="1:55" ht="12.75">
      <c r="A155" s="89">
        <f t="shared" si="31"/>
      </c>
      <c r="B155" s="65"/>
      <c r="C155" s="66"/>
      <c r="D155" s="207" t="s">
        <v>140</v>
      </c>
      <c r="E155" s="207" t="s">
        <v>142</v>
      </c>
      <c r="F155" s="67"/>
      <c r="G155" s="67"/>
      <c r="H155" s="67"/>
      <c r="I155" s="68"/>
      <c r="J155" s="69"/>
      <c r="K155" s="68"/>
      <c r="L155" s="68"/>
      <c r="M155" s="68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1"/>
      <c r="AJ155" s="72"/>
      <c r="AK155" s="72"/>
      <c r="AL155" s="72"/>
      <c r="AM155" s="72"/>
      <c r="AN155" s="72"/>
      <c r="AO155" s="73"/>
      <c r="AP155" s="87">
        <f t="shared" si="27"/>
      </c>
      <c r="AR155" s="27">
        <f t="shared" si="29"/>
      </c>
      <c r="AS155" s="94">
        <f t="shared" si="30"/>
        <v>0</v>
      </c>
      <c r="AT155" s="19">
        <f t="shared" si="28"/>
      </c>
      <c r="AU155" s="1">
        <f t="shared" si="23"/>
      </c>
      <c r="AV155" s="1">
        <f t="shared" si="24"/>
      </c>
      <c r="AW155" s="21">
        <f>IF(F155="","",AX2-J155)</f>
      </c>
      <c r="AY155" s="1"/>
      <c r="AZ155" s="1"/>
      <c r="BA155" s="1"/>
      <c r="BB155" s="1"/>
      <c r="BC155" s="1"/>
    </row>
    <row r="156" spans="1:55" ht="12.75">
      <c r="A156" s="89">
        <f t="shared" si="31"/>
      </c>
      <c r="B156" s="65"/>
      <c r="C156" s="66"/>
      <c r="D156" s="207" t="s">
        <v>140</v>
      </c>
      <c r="E156" s="207" t="s">
        <v>142</v>
      </c>
      <c r="F156" s="67"/>
      <c r="G156" s="67"/>
      <c r="H156" s="67"/>
      <c r="I156" s="68"/>
      <c r="J156" s="69"/>
      <c r="K156" s="68"/>
      <c r="L156" s="68"/>
      <c r="M156" s="68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1"/>
      <c r="AJ156" s="72"/>
      <c r="AK156" s="72"/>
      <c r="AL156" s="72"/>
      <c r="AM156" s="72"/>
      <c r="AN156" s="72"/>
      <c r="AO156" s="73"/>
      <c r="AP156" s="87">
        <f t="shared" si="27"/>
      </c>
      <c r="AR156" s="27">
        <f t="shared" si="29"/>
      </c>
      <c r="AS156" s="94">
        <f t="shared" si="30"/>
        <v>0</v>
      </c>
      <c r="AT156" s="19">
        <f t="shared" si="28"/>
      </c>
      <c r="AU156" s="1">
        <f t="shared" si="23"/>
      </c>
      <c r="AV156" s="1">
        <f t="shared" si="24"/>
      </c>
      <c r="AW156" s="21">
        <f>IF(F156="","",AX2-J156)</f>
      </c>
      <c r="AY156" s="1"/>
      <c r="AZ156" s="1"/>
      <c r="BA156" s="1"/>
      <c r="BB156" s="1"/>
      <c r="BC156" s="1"/>
    </row>
    <row r="157" spans="1:55" ht="12.75">
      <c r="A157" s="89">
        <f t="shared" si="31"/>
      </c>
      <c r="B157" s="65"/>
      <c r="C157" s="66"/>
      <c r="D157" s="207" t="s">
        <v>140</v>
      </c>
      <c r="E157" s="207" t="s">
        <v>142</v>
      </c>
      <c r="F157" s="67"/>
      <c r="G157" s="67"/>
      <c r="H157" s="67"/>
      <c r="I157" s="68"/>
      <c r="J157" s="69"/>
      <c r="K157" s="68"/>
      <c r="L157" s="68"/>
      <c r="M157" s="68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1"/>
      <c r="AJ157" s="72"/>
      <c r="AK157" s="72"/>
      <c r="AL157" s="72"/>
      <c r="AM157" s="72"/>
      <c r="AN157" s="72"/>
      <c r="AO157" s="73"/>
      <c r="AP157" s="87">
        <f t="shared" si="27"/>
      </c>
      <c r="AR157" s="27">
        <f t="shared" si="29"/>
      </c>
      <c r="AS157" s="94">
        <f t="shared" si="30"/>
        <v>0</v>
      </c>
      <c r="AT157" s="19">
        <f t="shared" si="28"/>
      </c>
      <c r="AU157" s="1">
        <f t="shared" si="23"/>
      </c>
      <c r="AV157" s="1">
        <f t="shared" si="24"/>
      </c>
      <c r="AW157" s="21">
        <f>IF(F157="","",AX2-J157)</f>
      </c>
      <c r="AY157" s="1"/>
      <c r="AZ157" s="1"/>
      <c r="BA157" s="1"/>
      <c r="BB157" s="1"/>
      <c r="BC157" s="1"/>
    </row>
    <row r="158" spans="1:55" ht="12.75">
      <c r="A158" s="89">
        <f t="shared" si="31"/>
      </c>
      <c r="B158" s="65"/>
      <c r="C158" s="66"/>
      <c r="D158" s="207" t="s">
        <v>140</v>
      </c>
      <c r="E158" s="207" t="s">
        <v>142</v>
      </c>
      <c r="F158" s="67"/>
      <c r="G158" s="67"/>
      <c r="H158" s="67"/>
      <c r="I158" s="68"/>
      <c r="J158" s="69"/>
      <c r="K158" s="68"/>
      <c r="L158" s="68"/>
      <c r="M158" s="68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1"/>
      <c r="AJ158" s="72"/>
      <c r="AK158" s="72"/>
      <c r="AL158" s="72"/>
      <c r="AM158" s="72"/>
      <c r="AN158" s="72"/>
      <c r="AO158" s="73"/>
      <c r="AP158" s="87">
        <f t="shared" si="27"/>
      </c>
      <c r="AR158" s="27">
        <f t="shared" si="29"/>
      </c>
      <c r="AS158" s="94">
        <f t="shared" si="30"/>
        <v>0</v>
      </c>
      <c r="AT158" s="19">
        <f t="shared" si="28"/>
      </c>
      <c r="AU158" s="1">
        <f t="shared" si="23"/>
      </c>
      <c r="AV158" s="1">
        <f t="shared" si="24"/>
      </c>
      <c r="AW158" s="21">
        <f>IF(F158="","",AX2-J158)</f>
      </c>
      <c r="AY158" s="1"/>
      <c r="AZ158" s="1"/>
      <c r="BA158" s="1"/>
      <c r="BB158" s="1"/>
      <c r="BC158" s="1"/>
    </row>
    <row r="159" spans="1:55" ht="12.75">
      <c r="A159" s="89">
        <f t="shared" si="31"/>
      </c>
      <c r="B159" s="65"/>
      <c r="C159" s="66"/>
      <c r="D159" s="207" t="s">
        <v>140</v>
      </c>
      <c r="E159" s="207" t="s">
        <v>142</v>
      </c>
      <c r="F159" s="67"/>
      <c r="G159" s="67"/>
      <c r="H159" s="67"/>
      <c r="I159" s="68"/>
      <c r="J159" s="69"/>
      <c r="K159" s="68"/>
      <c r="L159" s="68"/>
      <c r="M159" s="68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1"/>
      <c r="AJ159" s="72"/>
      <c r="AK159" s="72"/>
      <c r="AL159" s="72"/>
      <c r="AM159" s="72"/>
      <c r="AN159" s="72"/>
      <c r="AO159" s="73"/>
      <c r="AP159" s="87">
        <f t="shared" si="27"/>
      </c>
      <c r="AR159" s="27">
        <f t="shared" si="29"/>
      </c>
      <c r="AS159" s="94">
        <f t="shared" si="30"/>
        <v>0</v>
      </c>
      <c r="AT159" s="19">
        <f t="shared" si="28"/>
      </c>
      <c r="AU159" s="1">
        <f t="shared" si="23"/>
      </c>
      <c r="AV159" s="1">
        <f t="shared" si="24"/>
      </c>
      <c r="AW159" s="21">
        <f>IF(F159="","",AX2-J159)</f>
      </c>
      <c r="AY159" s="1"/>
      <c r="AZ159" s="1"/>
      <c r="BA159" s="1"/>
      <c r="BB159" s="1"/>
      <c r="BC159" s="1"/>
    </row>
    <row r="160" spans="1:55" ht="12.75">
      <c r="A160" s="89">
        <f t="shared" si="31"/>
      </c>
      <c r="B160" s="65"/>
      <c r="C160" s="66"/>
      <c r="D160" s="207" t="s">
        <v>140</v>
      </c>
      <c r="E160" s="207" t="s">
        <v>142</v>
      </c>
      <c r="F160" s="67"/>
      <c r="G160" s="67"/>
      <c r="H160" s="67"/>
      <c r="I160" s="68"/>
      <c r="J160" s="69"/>
      <c r="K160" s="68"/>
      <c r="L160" s="68"/>
      <c r="M160" s="68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1"/>
      <c r="AJ160" s="72"/>
      <c r="AK160" s="72"/>
      <c r="AL160" s="72"/>
      <c r="AM160" s="72"/>
      <c r="AN160" s="72"/>
      <c r="AO160" s="73"/>
      <c r="AP160" s="87">
        <f t="shared" si="27"/>
      </c>
      <c r="AR160" s="27">
        <f t="shared" si="29"/>
      </c>
      <c r="AS160" s="94">
        <f t="shared" si="30"/>
        <v>0</v>
      </c>
      <c r="AT160" s="19">
        <f t="shared" si="28"/>
      </c>
      <c r="AU160" s="1">
        <f t="shared" si="23"/>
      </c>
      <c r="AV160" s="1">
        <f t="shared" si="24"/>
      </c>
      <c r="AW160" s="21">
        <f>IF(F160="","",AX2-J160)</f>
      </c>
      <c r="AY160" s="1"/>
      <c r="AZ160" s="1"/>
      <c r="BA160" s="1"/>
      <c r="BB160" s="1"/>
      <c r="BC160" s="1"/>
    </row>
    <row r="161" spans="1:55" ht="12.75">
      <c r="A161" s="89">
        <f t="shared" si="31"/>
      </c>
      <c r="B161" s="65"/>
      <c r="C161" s="66"/>
      <c r="D161" s="207" t="s">
        <v>140</v>
      </c>
      <c r="E161" s="207" t="s">
        <v>142</v>
      </c>
      <c r="F161" s="67"/>
      <c r="G161" s="67"/>
      <c r="H161" s="67"/>
      <c r="I161" s="68"/>
      <c r="J161" s="69"/>
      <c r="K161" s="68"/>
      <c r="L161" s="68"/>
      <c r="M161" s="68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1"/>
      <c r="AJ161" s="72"/>
      <c r="AK161" s="72"/>
      <c r="AL161" s="72"/>
      <c r="AM161" s="72"/>
      <c r="AN161" s="72"/>
      <c r="AO161" s="73"/>
      <c r="AP161" s="87">
        <f t="shared" si="27"/>
      </c>
      <c r="AR161" s="27">
        <f t="shared" si="29"/>
      </c>
      <c r="AS161" s="94">
        <f t="shared" si="30"/>
        <v>0</v>
      </c>
      <c r="AT161" s="19">
        <f t="shared" si="28"/>
      </c>
      <c r="AU161" s="1">
        <f t="shared" si="23"/>
      </c>
      <c r="AV161" s="1">
        <f t="shared" si="24"/>
      </c>
      <c r="AW161" s="21">
        <f>IF(F161="","",AX2-J161)</f>
      </c>
      <c r="AY161" s="1"/>
      <c r="AZ161" s="1"/>
      <c r="BA161" s="1"/>
      <c r="BB161" s="1"/>
      <c r="BC161" s="1"/>
    </row>
    <row r="162" spans="1:55" ht="12.75">
      <c r="A162" s="89">
        <f t="shared" si="31"/>
      </c>
      <c r="B162" s="65"/>
      <c r="C162" s="66"/>
      <c r="D162" s="207" t="s">
        <v>140</v>
      </c>
      <c r="E162" s="207" t="s">
        <v>142</v>
      </c>
      <c r="F162" s="67"/>
      <c r="G162" s="67"/>
      <c r="H162" s="67"/>
      <c r="I162" s="68"/>
      <c r="J162" s="69"/>
      <c r="K162" s="68"/>
      <c r="L162" s="68"/>
      <c r="M162" s="68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1"/>
      <c r="AJ162" s="72"/>
      <c r="AK162" s="72"/>
      <c r="AL162" s="72"/>
      <c r="AM162" s="72"/>
      <c r="AN162" s="72"/>
      <c r="AO162" s="73"/>
      <c r="AP162" s="87">
        <f t="shared" si="27"/>
      </c>
      <c r="AR162" s="27">
        <f t="shared" si="29"/>
      </c>
      <c r="AS162" s="94">
        <f t="shared" si="30"/>
        <v>0</v>
      </c>
      <c r="AT162" s="19">
        <f t="shared" si="28"/>
      </c>
      <c r="AU162" s="1">
        <f t="shared" si="23"/>
      </c>
      <c r="AV162" s="1">
        <f t="shared" si="24"/>
      </c>
      <c r="AW162" s="21">
        <f>IF(F162="","",AX2-J162)</f>
      </c>
      <c r="AY162" s="1"/>
      <c r="AZ162" s="1"/>
      <c r="BA162" s="1"/>
      <c r="BB162" s="1"/>
      <c r="BC162" s="1"/>
    </row>
    <row r="163" spans="1:55" ht="12.75">
      <c r="A163" s="89">
        <f t="shared" si="31"/>
      </c>
      <c r="B163" s="65"/>
      <c r="C163" s="66"/>
      <c r="D163" s="207" t="s">
        <v>140</v>
      </c>
      <c r="E163" s="207" t="s">
        <v>142</v>
      </c>
      <c r="F163" s="67"/>
      <c r="G163" s="67"/>
      <c r="H163" s="67"/>
      <c r="I163" s="68"/>
      <c r="J163" s="69"/>
      <c r="K163" s="68"/>
      <c r="L163" s="68"/>
      <c r="M163" s="68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1"/>
      <c r="AJ163" s="72"/>
      <c r="AK163" s="72"/>
      <c r="AL163" s="72"/>
      <c r="AM163" s="72"/>
      <c r="AN163" s="72"/>
      <c r="AO163" s="73"/>
      <c r="AP163" s="87">
        <f t="shared" si="27"/>
      </c>
      <c r="AR163" s="27">
        <f t="shared" si="29"/>
      </c>
      <c r="AS163" s="94">
        <f t="shared" si="30"/>
        <v>0</v>
      </c>
      <c r="AT163" s="19">
        <f t="shared" si="28"/>
      </c>
      <c r="AU163" s="1">
        <f aca="true" t="shared" si="32" ref="AU163:AU179">IF(F163="","",VLOOKUP(AT163,$AY$11:$BA$62,2,))</f>
      </c>
      <c r="AV163" s="1">
        <f aca="true" t="shared" si="33" ref="AV163:AV179">IF(F163="","",VLOOKUP(AT163,$AY$11:$BA$62,3,))</f>
      </c>
      <c r="AW163" s="21">
        <f>IF(F163="","",AX2-J163)</f>
      </c>
      <c r="AY163" s="1"/>
      <c r="AZ163" s="1"/>
      <c r="BA163" s="1"/>
      <c r="BB163" s="1"/>
      <c r="BC163" s="1"/>
    </row>
    <row r="164" spans="1:55" ht="12.75">
      <c r="A164" s="89">
        <f t="shared" si="31"/>
      </c>
      <c r="B164" s="65"/>
      <c r="C164" s="66"/>
      <c r="D164" s="207" t="s">
        <v>140</v>
      </c>
      <c r="E164" s="207" t="s">
        <v>142</v>
      </c>
      <c r="F164" s="67"/>
      <c r="G164" s="67"/>
      <c r="H164" s="67"/>
      <c r="I164" s="68"/>
      <c r="J164" s="69"/>
      <c r="K164" s="68"/>
      <c r="L164" s="68"/>
      <c r="M164" s="68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1"/>
      <c r="AJ164" s="72"/>
      <c r="AK164" s="72"/>
      <c r="AL164" s="72"/>
      <c r="AM164" s="72"/>
      <c r="AN164" s="72"/>
      <c r="AO164" s="73"/>
      <c r="AP164" s="87">
        <f t="shared" si="27"/>
      </c>
      <c r="AR164" s="27">
        <f t="shared" si="29"/>
      </c>
      <c r="AS164" s="94">
        <f t="shared" si="30"/>
        <v>0</v>
      </c>
      <c r="AT164" s="19">
        <f t="shared" si="28"/>
      </c>
      <c r="AU164" s="1">
        <f t="shared" si="32"/>
      </c>
      <c r="AV164" s="1">
        <f t="shared" si="33"/>
      </c>
      <c r="AW164" s="21">
        <f>IF(F164="","",AX2-J164)</f>
      </c>
      <c r="AY164" s="1"/>
      <c r="AZ164" s="1"/>
      <c r="BA164" s="1"/>
      <c r="BB164" s="1"/>
      <c r="BC164" s="1"/>
    </row>
    <row r="165" spans="1:55" ht="12.75">
      <c r="A165" s="89">
        <f t="shared" si="31"/>
      </c>
      <c r="B165" s="65"/>
      <c r="C165" s="66"/>
      <c r="D165" s="207" t="s">
        <v>140</v>
      </c>
      <c r="E165" s="207" t="s">
        <v>142</v>
      </c>
      <c r="F165" s="67"/>
      <c r="G165" s="67"/>
      <c r="H165" s="67"/>
      <c r="I165" s="68"/>
      <c r="J165" s="69"/>
      <c r="K165" s="68"/>
      <c r="L165" s="68"/>
      <c r="M165" s="68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1"/>
      <c r="AJ165" s="72"/>
      <c r="AK165" s="72"/>
      <c r="AL165" s="72"/>
      <c r="AM165" s="72"/>
      <c r="AN165" s="72"/>
      <c r="AO165" s="73"/>
      <c r="AP165" s="87">
        <f t="shared" si="27"/>
      </c>
      <c r="AR165" s="27">
        <f t="shared" si="29"/>
      </c>
      <c r="AS165" s="94">
        <f t="shared" si="30"/>
        <v>0</v>
      </c>
      <c r="AT165" s="19">
        <f t="shared" si="28"/>
      </c>
      <c r="AU165" s="1">
        <f t="shared" si="32"/>
      </c>
      <c r="AV165" s="1">
        <f t="shared" si="33"/>
      </c>
      <c r="AW165" s="21">
        <f>IF(F165="","",AX2-J165)</f>
      </c>
      <c r="AY165" s="1"/>
      <c r="AZ165" s="1"/>
      <c r="BA165" s="1"/>
      <c r="BB165" s="1"/>
      <c r="BC165" s="1"/>
    </row>
    <row r="166" spans="1:55" ht="12.75">
      <c r="A166" s="89">
        <f t="shared" si="31"/>
      </c>
      <c r="B166" s="65"/>
      <c r="C166" s="66"/>
      <c r="D166" s="207" t="s">
        <v>140</v>
      </c>
      <c r="E166" s="207" t="s">
        <v>142</v>
      </c>
      <c r="F166" s="67"/>
      <c r="G166" s="67"/>
      <c r="H166" s="67"/>
      <c r="I166" s="68"/>
      <c r="J166" s="69"/>
      <c r="K166" s="68"/>
      <c r="L166" s="68"/>
      <c r="M166" s="68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1"/>
      <c r="AJ166" s="72"/>
      <c r="AK166" s="72"/>
      <c r="AL166" s="72"/>
      <c r="AM166" s="72"/>
      <c r="AN166" s="72"/>
      <c r="AO166" s="73"/>
      <c r="AP166" s="87">
        <f t="shared" si="27"/>
      </c>
      <c r="AR166" s="27">
        <f t="shared" si="29"/>
      </c>
      <c r="AS166" s="94">
        <f t="shared" si="30"/>
        <v>0</v>
      </c>
      <c r="AT166" s="19">
        <f t="shared" si="28"/>
      </c>
      <c r="AU166" s="1">
        <f t="shared" si="32"/>
      </c>
      <c r="AV166" s="1">
        <f t="shared" si="33"/>
      </c>
      <c r="AW166" s="21">
        <f>IF(F166="","",AX2-J166)</f>
      </c>
      <c r="AY166" s="1"/>
      <c r="AZ166" s="1"/>
      <c r="BA166" s="1"/>
      <c r="BB166" s="1"/>
      <c r="BC166" s="1"/>
    </row>
    <row r="167" spans="1:55" ht="12.75">
      <c r="A167" s="89">
        <f t="shared" si="31"/>
      </c>
      <c r="B167" s="65"/>
      <c r="C167" s="66"/>
      <c r="D167" s="207" t="s">
        <v>140</v>
      </c>
      <c r="E167" s="207" t="s">
        <v>142</v>
      </c>
      <c r="F167" s="67"/>
      <c r="G167" s="67"/>
      <c r="H167" s="67"/>
      <c r="I167" s="68"/>
      <c r="J167" s="69"/>
      <c r="K167" s="68"/>
      <c r="L167" s="68"/>
      <c r="M167" s="68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1"/>
      <c r="AJ167" s="72"/>
      <c r="AK167" s="72"/>
      <c r="AL167" s="72"/>
      <c r="AM167" s="72"/>
      <c r="AN167" s="72"/>
      <c r="AO167" s="73"/>
      <c r="AP167" s="87">
        <f t="shared" si="27"/>
      </c>
      <c r="AR167" s="27">
        <f t="shared" si="29"/>
      </c>
      <c r="AS167" s="94">
        <f t="shared" si="30"/>
        <v>0</v>
      </c>
      <c r="AT167" s="19">
        <f t="shared" si="28"/>
      </c>
      <c r="AU167" s="1">
        <f t="shared" si="32"/>
      </c>
      <c r="AV167" s="1">
        <f t="shared" si="33"/>
      </c>
      <c r="AW167" s="21">
        <f>IF(F167="","",AX2-J167)</f>
      </c>
      <c r="AY167" s="1"/>
      <c r="AZ167" s="1"/>
      <c r="BA167" s="1"/>
      <c r="BB167" s="1"/>
      <c r="BC167" s="1"/>
    </row>
    <row r="168" spans="1:55" ht="12.75">
      <c r="A168" s="89">
        <f t="shared" si="31"/>
      </c>
      <c r="B168" s="65"/>
      <c r="C168" s="66"/>
      <c r="D168" s="207" t="s">
        <v>140</v>
      </c>
      <c r="E168" s="207" t="s">
        <v>142</v>
      </c>
      <c r="F168" s="67"/>
      <c r="G168" s="67"/>
      <c r="H168" s="67"/>
      <c r="I168" s="68"/>
      <c r="J168" s="69"/>
      <c r="K168" s="68"/>
      <c r="L168" s="68"/>
      <c r="M168" s="68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1"/>
      <c r="AJ168" s="72"/>
      <c r="AK168" s="72"/>
      <c r="AL168" s="72"/>
      <c r="AM168" s="72"/>
      <c r="AN168" s="72"/>
      <c r="AO168" s="73"/>
      <c r="AP168" s="87">
        <f t="shared" si="27"/>
      </c>
      <c r="AR168" s="27">
        <f t="shared" si="29"/>
      </c>
      <c r="AS168" s="94">
        <f t="shared" si="30"/>
        <v>0</v>
      </c>
      <c r="AT168" s="19">
        <f t="shared" si="28"/>
      </c>
      <c r="AU168" s="1">
        <f t="shared" si="32"/>
      </c>
      <c r="AV168" s="1">
        <f t="shared" si="33"/>
      </c>
      <c r="AW168" s="21">
        <f>IF(F168="","",AX2-J168)</f>
      </c>
      <c r="AY168" s="1"/>
      <c r="AZ168" s="1"/>
      <c r="BA168" s="1"/>
      <c r="BB168" s="1"/>
      <c r="BC168" s="1"/>
    </row>
    <row r="169" spans="1:55" ht="12.75">
      <c r="A169" s="89">
        <f t="shared" si="31"/>
      </c>
      <c r="B169" s="65"/>
      <c r="C169" s="66"/>
      <c r="D169" s="207" t="s">
        <v>140</v>
      </c>
      <c r="E169" s="207" t="s">
        <v>142</v>
      </c>
      <c r="F169" s="67"/>
      <c r="G169" s="67"/>
      <c r="H169" s="67"/>
      <c r="I169" s="68"/>
      <c r="J169" s="69"/>
      <c r="K169" s="68"/>
      <c r="L169" s="68"/>
      <c r="M169" s="68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1"/>
      <c r="AJ169" s="72"/>
      <c r="AK169" s="72"/>
      <c r="AL169" s="72"/>
      <c r="AM169" s="72"/>
      <c r="AN169" s="72"/>
      <c r="AO169" s="73"/>
      <c r="AP169" s="87">
        <f t="shared" si="27"/>
      </c>
      <c r="AR169" s="27">
        <f t="shared" si="29"/>
      </c>
      <c r="AS169" s="94">
        <f t="shared" si="30"/>
        <v>0</v>
      </c>
      <c r="AT169" s="19">
        <f t="shared" si="28"/>
      </c>
      <c r="AU169" s="1">
        <f t="shared" si="32"/>
      </c>
      <c r="AV169" s="1">
        <f t="shared" si="33"/>
      </c>
      <c r="AW169" s="21">
        <f>IF(F169="","",AX2-J169)</f>
      </c>
      <c r="AY169" s="1"/>
      <c r="AZ169" s="1"/>
      <c r="BA169" s="1"/>
      <c r="BB169" s="1"/>
      <c r="BC169" s="1"/>
    </row>
    <row r="170" spans="1:55" ht="12.75">
      <c r="A170" s="89">
        <f t="shared" si="31"/>
      </c>
      <c r="B170" s="65"/>
      <c r="C170" s="66"/>
      <c r="D170" s="207" t="s">
        <v>140</v>
      </c>
      <c r="E170" s="207" t="s">
        <v>142</v>
      </c>
      <c r="F170" s="67"/>
      <c r="G170" s="67"/>
      <c r="H170" s="67"/>
      <c r="I170" s="68"/>
      <c r="J170" s="69"/>
      <c r="K170" s="68"/>
      <c r="L170" s="68"/>
      <c r="M170" s="68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1"/>
      <c r="AJ170" s="72"/>
      <c r="AK170" s="72"/>
      <c r="AL170" s="72"/>
      <c r="AM170" s="72"/>
      <c r="AN170" s="72"/>
      <c r="AO170" s="73"/>
      <c r="AP170" s="87">
        <f t="shared" si="27"/>
      </c>
      <c r="AR170" s="27">
        <f t="shared" si="29"/>
      </c>
      <c r="AS170" s="94">
        <f t="shared" si="30"/>
        <v>0</v>
      </c>
      <c r="AT170" s="19">
        <f t="shared" si="28"/>
      </c>
      <c r="AU170" s="1">
        <f t="shared" si="32"/>
      </c>
      <c r="AV170" s="1">
        <f t="shared" si="33"/>
      </c>
      <c r="AW170" s="21">
        <f>IF(F170="","",AX2-J170)</f>
      </c>
      <c r="AY170" s="1"/>
      <c r="AZ170" s="1"/>
      <c r="BA170" s="1"/>
      <c r="BB170" s="1"/>
      <c r="BC170" s="1"/>
    </row>
    <row r="171" spans="1:55" ht="12.75">
      <c r="A171" s="89">
        <f t="shared" si="31"/>
      </c>
      <c r="B171" s="65"/>
      <c r="C171" s="66"/>
      <c r="D171" s="207" t="s">
        <v>140</v>
      </c>
      <c r="E171" s="207" t="s">
        <v>142</v>
      </c>
      <c r="F171" s="67"/>
      <c r="G171" s="67"/>
      <c r="H171" s="67"/>
      <c r="I171" s="68"/>
      <c r="J171" s="69"/>
      <c r="K171" s="68"/>
      <c r="L171" s="68"/>
      <c r="M171" s="68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1"/>
      <c r="AJ171" s="72"/>
      <c r="AK171" s="72"/>
      <c r="AL171" s="72"/>
      <c r="AM171" s="72"/>
      <c r="AN171" s="72"/>
      <c r="AO171" s="73"/>
      <c r="AP171" s="87">
        <f t="shared" si="27"/>
      </c>
      <c r="AR171" s="27">
        <f t="shared" si="29"/>
      </c>
      <c r="AS171" s="94">
        <f t="shared" si="30"/>
        <v>0</v>
      </c>
      <c r="AT171" s="19">
        <f t="shared" si="28"/>
      </c>
      <c r="AU171" s="1">
        <f t="shared" si="32"/>
      </c>
      <c r="AV171" s="1">
        <f t="shared" si="33"/>
      </c>
      <c r="AW171" s="21">
        <f>IF(F171="","",AX2-J171)</f>
      </c>
      <c r="AY171" s="1"/>
      <c r="AZ171" s="1"/>
      <c r="BA171" s="1"/>
      <c r="BB171" s="1"/>
      <c r="BC171" s="1"/>
    </row>
    <row r="172" spans="1:55" ht="12.75">
      <c r="A172" s="89">
        <f t="shared" si="31"/>
      </c>
      <c r="B172" s="65"/>
      <c r="C172" s="66"/>
      <c r="D172" s="207" t="s">
        <v>140</v>
      </c>
      <c r="E172" s="207" t="s">
        <v>142</v>
      </c>
      <c r="F172" s="67"/>
      <c r="G172" s="67"/>
      <c r="H172" s="67"/>
      <c r="I172" s="68"/>
      <c r="J172" s="69"/>
      <c r="K172" s="68"/>
      <c r="L172" s="68"/>
      <c r="M172" s="68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1"/>
      <c r="AJ172" s="72"/>
      <c r="AK172" s="72"/>
      <c r="AL172" s="72"/>
      <c r="AM172" s="72"/>
      <c r="AN172" s="72"/>
      <c r="AO172" s="73"/>
      <c r="AP172" s="87">
        <f aca="true" t="shared" si="34" ref="AP172:AP181">IF(F172="","",COUNTIF(N172:AO172,"&gt;0")+COUNTIF(N172:AO172,"ST")+COUNTIF(N171:AO171,"ST ")+COUNTIF(N171:AO171," ST")+COUNTIF(N171:AO171," ST "))</f>
      </c>
      <c r="AR172" s="27">
        <f t="shared" si="29"/>
      </c>
      <c r="AS172" s="94">
        <f t="shared" si="30"/>
        <v>0</v>
      </c>
      <c r="AT172" s="19">
        <f t="shared" si="28"/>
      </c>
      <c r="AU172" s="1">
        <f t="shared" si="32"/>
      </c>
      <c r="AV172" s="1">
        <f t="shared" si="33"/>
      </c>
      <c r="AW172" s="21">
        <f>IF(F172="","",AX2-J172)</f>
      </c>
      <c r="AY172" s="1"/>
      <c r="AZ172" s="1"/>
      <c r="BA172" s="1"/>
      <c r="BB172" s="1"/>
      <c r="BC172" s="1"/>
    </row>
    <row r="173" spans="1:55" ht="12.75">
      <c r="A173" s="89">
        <f t="shared" si="31"/>
      </c>
      <c r="B173" s="65"/>
      <c r="C173" s="66"/>
      <c r="D173" s="207" t="s">
        <v>140</v>
      </c>
      <c r="E173" s="207" t="s">
        <v>142</v>
      </c>
      <c r="F173" s="67"/>
      <c r="G173" s="67"/>
      <c r="H173" s="67"/>
      <c r="I173" s="68"/>
      <c r="J173" s="69"/>
      <c r="K173" s="68"/>
      <c r="L173" s="68"/>
      <c r="M173" s="68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1"/>
      <c r="AJ173" s="72"/>
      <c r="AK173" s="72"/>
      <c r="AL173" s="72"/>
      <c r="AM173" s="72"/>
      <c r="AN173" s="72"/>
      <c r="AO173" s="73"/>
      <c r="AP173" s="87">
        <f t="shared" si="34"/>
      </c>
      <c r="AR173" s="27">
        <f t="shared" si="29"/>
      </c>
      <c r="AS173" s="94">
        <f t="shared" si="30"/>
        <v>0</v>
      </c>
      <c r="AT173" s="19">
        <f t="shared" si="28"/>
      </c>
      <c r="AU173" s="1">
        <f t="shared" si="32"/>
      </c>
      <c r="AV173" s="1">
        <f t="shared" si="33"/>
      </c>
      <c r="AW173" s="21">
        <f>IF(F173="","",AX2-J173)</f>
      </c>
      <c r="AY173" s="1"/>
      <c r="AZ173" s="1"/>
      <c r="BA173" s="1"/>
      <c r="BB173" s="1"/>
      <c r="BC173" s="1"/>
    </row>
    <row r="174" spans="1:55" ht="12.75">
      <c r="A174" s="89">
        <f t="shared" si="31"/>
      </c>
      <c r="B174" s="65"/>
      <c r="C174" s="66"/>
      <c r="D174" s="207" t="s">
        <v>140</v>
      </c>
      <c r="E174" s="207" t="s">
        <v>142</v>
      </c>
      <c r="F174" s="67"/>
      <c r="G174" s="67"/>
      <c r="H174" s="67"/>
      <c r="I174" s="68"/>
      <c r="J174" s="69"/>
      <c r="K174" s="68"/>
      <c r="L174" s="68"/>
      <c r="M174" s="68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1"/>
      <c r="AJ174" s="72"/>
      <c r="AK174" s="72"/>
      <c r="AL174" s="72"/>
      <c r="AM174" s="72"/>
      <c r="AN174" s="72"/>
      <c r="AO174" s="73"/>
      <c r="AP174" s="87">
        <f t="shared" si="34"/>
      </c>
      <c r="AR174" s="27">
        <f t="shared" si="29"/>
      </c>
      <c r="AS174" s="94">
        <f t="shared" si="30"/>
        <v>0</v>
      </c>
      <c r="AT174" s="19">
        <f t="shared" si="28"/>
      </c>
      <c r="AU174" s="1">
        <f t="shared" si="32"/>
      </c>
      <c r="AV174" s="1">
        <f t="shared" si="33"/>
      </c>
      <c r="AW174" s="21">
        <f>IF(F174="","",AX2-J174)</f>
      </c>
      <c r="AY174" s="1"/>
      <c r="AZ174" s="1"/>
      <c r="BA174" s="1"/>
      <c r="BB174" s="1"/>
      <c r="BC174" s="1"/>
    </row>
    <row r="175" spans="1:55" ht="12.75">
      <c r="A175" s="89">
        <f t="shared" si="31"/>
      </c>
      <c r="B175" s="65"/>
      <c r="C175" s="66"/>
      <c r="D175" s="207" t="s">
        <v>140</v>
      </c>
      <c r="E175" s="207" t="s">
        <v>142</v>
      </c>
      <c r="F175" s="67"/>
      <c r="G175" s="67"/>
      <c r="H175" s="67"/>
      <c r="I175" s="68"/>
      <c r="J175" s="69"/>
      <c r="K175" s="68"/>
      <c r="L175" s="68"/>
      <c r="M175" s="68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1"/>
      <c r="AJ175" s="72"/>
      <c r="AK175" s="72"/>
      <c r="AL175" s="72"/>
      <c r="AM175" s="72"/>
      <c r="AN175" s="72"/>
      <c r="AO175" s="73"/>
      <c r="AP175" s="87">
        <f t="shared" si="34"/>
      </c>
      <c r="AR175" s="27">
        <f t="shared" si="29"/>
      </c>
      <c r="AS175" s="94">
        <f t="shared" si="30"/>
        <v>0</v>
      </c>
      <c r="AT175" s="19">
        <f t="shared" si="28"/>
      </c>
      <c r="AU175" s="1">
        <f t="shared" si="32"/>
      </c>
      <c r="AV175" s="1">
        <f t="shared" si="33"/>
      </c>
      <c r="AW175" s="21">
        <f>IF(F175="","",AX2-J175)</f>
      </c>
      <c r="AY175" s="1"/>
      <c r="AZ175" s="1"/>
      <c r="BA175" s="1"/>
      <c r="BB175" s="1"/>
      <c r="BC175" s="1"/>
    </row>
    <row r="176" spans="1:55" ht="12.75">
      <c r="A176" s="89">
        <f>IF(F176="","",IF(A175="",IF(A174="",IF(A173="",IF(A172="",IF(A171="",1,A171+1),A172+1),A173+1),A174+1),A175+1))</f>
      </c>
      <c r="B176" s="65"/>
      <c r="C176" s="66"/>
      <c r="D176" s="207" t="s">
        <v>140</v>
      </c>
      <c r="E176" s="207" t="s">
        <v>142</v>
      </c>
      <c r="F176" s="67"/>
      <c r="G176" s="67"/>
      <c r="H176" s="67"/>
      <c r="I176" s="68"/>
      <c r="J176" s="69"/>
      <c r="K176" s="68"/>
      <c r="L176" s="68"/>
      <c r="M176" s="68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1"/>
      <c r="AJ176" s="72"/>
      <c r="AK176" s="72"/>
      <c r="AL176" s="72"/>
      <c r="AM176" s="72"/>
      <c r="AN176" s="72"/>
      <c r="AO176" s="73"/>
      <c r="AP176" s="87">
        <f t="shared" si="34"/>
      </c>
      <c r="AR176" s="27">
        <f t="shared" si="29"/>
      </c>
      <c r="AS176" s="94">
        <f t="shared" si="30"/>
        <v>0</v>
      </c>
      <c r="AT176" s="19">
        <f t="shared" si="28"/>
      </c>
      <c r="AU176" s="1">
        <f t="shared" si="32"/>
      </c>
      <c r="AV176" s="1">
        <f t="shared" si="33"/>
      </c>
      <c r="AW176" s="21">
        <f>IF(F176="","",AX2-J176)</f>
      </c>
      <c r="AY176" s="1"/>
      <c r="AZ176" s="1"/>
      <c r="BA176" s="1"/>
      <c r="BB176" s="1"/>
      <c r="BC176" s="1"/>
    </row>
    <row r="177" spans="1:55" ht="12.75">
      <c r="A177" s="89">
        <f>IF(F177="","",IF(A176="",IF(A175="",IF(A174="",IF(A173="",IF(A172="",1,A172+1),A173+1),A174+1),A175+1),A176+1))</f>
      </c>
      <c r="B177" s="65"/>
      <c r="C177" s="66"/>
      <c r="D177" s="207" t="s">
        <v>140</v>
      </c>
      <c r="E177" s="207" t="s">
        <v>142</v>
      </c>
      <c r="F177" s="67"/>
      <c r="G177" s="67"/>
      <c r="H177" s="67"/>
      <c r="I177" s="68"/>
      <c r="J177" s="69"/>
      <c r="K177" s="68"/>
      <c r="L177" s="68"/>
      <c r="M177" s="68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1"/>
      <c r="AJ177" s="72"/>
      <c r="AK177" s="72"/>
      <c r="AL177" s="72"/>
      <c r="AM177" s="72"/>
      <c r="AN177" s="72"/>
      <c r="AO177" s="73"/>
      <c r="AP177" s="87">
        <f t="shared" si="34"/>
      </c>
      <c r="AR177" s="27">
        <f t="shared" si="29"/>
      </c>
      <c r="AS177" s="94">
        <f t="shared" si="30"/>
        <v>0</v>
      </c>
      <c r="AT177" s="19">
        <f t="shared" si="28"/>
      </c>
      <c r="AU177" s="1">
        <f t="shared" si="32"/>
      </c>
      <c r="AV177" s="1">
        <f t="shared" si="33"/>
      </c>
      <c r="AW177" s="21">
        <f>IF(F177="","",AX2-J177)</f>
      </c>
      <c r="AY177" s="1"/>
      <c r="AZ177" s="1"/>
      <c r="BA177" s="1"/>
      <c r="BB177" s="1"/>
      <c r="BC177" s="1"/>
    </row>
    <row r="178" spans="1:55" ht="12.75">
      <c r="A178" s="89">
        <f>IF(F178="","",IF(A177="",IF(A176="",IF(A175="",IF(A174="",IF(A173="",1,A173+1),A174+1),A175+1),A176+1),A177+1))</f>
      </c>
      <c r="B178" s="65"/>
      <c r="C178" s="66"/>
      <c r="D178" s="207" t="s">
        <v>140</v>
      </c>
      <c r="E178" s="207" t="s">
        <v>142</v>
      </c>
      <c r="F178" s="67"/>
      <c r="G178" s="67"/>
      <c r="H178" s="67"/>
      <c r="I178" s="68"/>
      <c r="J178" s="69"/>
      <c r="K178" s="68"/>
      <c r="L178" s="68"/>
      <c r="M178" s="68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1"/>
      <c r="AJ178" s="72"/>
      <c r="AK178" s="72"/>
      <c r="AL178" s="72"/>
      <c r="AM178" s="72"/>
      <c r="AN178" s="72"/>
      <c r="AO178" s="73"/>
      <c r="AP178" s="87">
        <f t="shared" si="34"/>
      </c>
      <c r="AR178" s="27">
        <f t="shared" si="29"/>
      </c>
      <c r="AS178" s="94">
        <f t="shared" si="30"/>
        <v>0</v>
      </c>
      <c r="AT178" s="19">
        <f t="shared" si="28"/>
      </c>
      <c r="AU178" s="1">
        <f t="shared" si="32"/>
      </c>
      <c r="AV178" s="1">
        <f t="shared" si="33"/>
      </c>
      <c r="AW178" s="21">
        <f>IF(F178="","",AX2-J178)</f>
      </c>
      <c r="AY178" s="1"/>
      <c r="AZ178" s="1"/>
      <c r="BA178" s="1"/>
      <c r="BB178" s="1"/>
      <c r="BC178" s="1"/>
    </row>
    <row r="179" spans="1:55" ht="12.75">
      <c r="A179" s="89">
        <f>IF(F179="","",IF(A178="",IF(A177="",IF(A176="",IF(A175="",IF(A174="",1,A174+1),A175+1),A176+1),A177+1),A178+1))</f>
      </c>
      <c r="B179" s="65"/>
      <c r="C179" s="66"/>
      <c r="D179" s="207" t="s">
        <v>140</v>
      </c>
      <c r="E179" s="207" t="s">
        <v>142</v>
      </c>
      <c r="F179" s="67"/>
      <c r="G179" s="67"/>
      <c r="H179" s="67"/>
      <c r="I179" s="68"/>
      <c r="J179" s="69"/>
      <c r="K179" s="68"/>
      <c r="L179" s="68"/>
      <c r="M179" s="68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1"/>
      <c r="AJ179" s="72"/>
      <c r="AK179" s="72"/>
      <c r="AL179" s="72"/>
      <c r="AM179" s="72"/>
      <c r="AN179" s="72"/>
      <c r="AO179" s="73"/>
      <c r="AP179" s="87">
        <f t="shared" si="34"/>
      </c>
      <c r="AR179" s="27">
        <f t="shared" si="29"/>
      </c>
      <c r="AS179" s="94">
        <f t="shared" si="30"/>
        <v>0</v>
      </c>
      <c r="AT179" s="19">
        <f t="shared" si="28"/>
      </c>
      <c r="AU179" s="1">
        <f t="shared" si="32"/>
      </c>
      <c r="AV179" s="1">
        <f t="shared" si="33"/>
      </c>
      <c r="AW179" s="21">
        <f>IF(F179="","",AX2-J179)</f>
      </c>
      <c r="AY179" s="1"/>
      <c r="AZ179" s="1"/>
      <c r="BA179" s="1"/>
      <c r="BB179" s="1"/>
      <c r="BC179" s="1"/>
    </row>
    <row r="180" spans="1:55" ht="12.75">
      <c r="A180" s="89">
        <f>IF(F180="","",IF(A179="",IF(A178="",IF(A177="",IF(A176="",IF(A175="",1,A175+1),A176+1),A177+1),A178+1),A179+1))</f>
      </c>
      <c r="B180" s="65"/>
      <c r="C180" s="66"/>
      <c r="D180" s="207" t="s">
        <v>140</v>
      </c>
      <c r="E180" s="207" t="s">
        <v>142</v>
      </c>
      <c r="F180" s="67"/>
      <c r="G180" s="67"/>
      <c r="H180" s="67"/>
      <c r="I180" s="68"/>
      <c r="J180" s="69"/>
      <c r="K180" s="68"/>
      <c r="L180" s="68"/>
      <c r="M180" s="68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1"/>
      <c r="AJ180" s="72"/>
      <c r="AK180" s="72"/>
      <c r="AL180" s="72"/>
      <c r="AM180" s="72"/>
      <c r="AN180" s="72"/>
      <c r="AO180" s="73"/>
      <c r="AP180" s="87">
        <f t="shared" si="34"/>
      </c>
      <c r="AR180" s="27">
        <f t="shared" si="29"/>
      </c>
      <c r="AS180" s="94">
        <f t="shared" si="30"/>
        <v>0</v>
      </c>
      <c r="AT180" s="19">
        <f t="shared" si="28"/>
      </c>
      <c r="AU180" s="1">
        <f t="shared" si="23"/>
      </c>
      <c r="AV180" s="1">
        <f t="shared" si="24"/>
      </c>
      <c r="AW180" s="21">
        <f>IF(F180="","",AX2-J180)</f>
      </c>
      <c r="AY180" s="1"/>
      <c r="AZ180" s="1"/>
      <c r="BA180" s="1"/>
      <c r="BB180" s="1"/>
      <c r="BC180" s="1"/>
    </row>
    <row r="181" spans="1:55" ht="13.5" thickBot="1">
      <c r="A181" s="89">
        <f>IF(F181="","",IF(A180="",IF(A179="",IF(A178="",IF(A177="",IF(A176="",1,A176+1),A177+1),A178+1),A179+1),A180+1))</f>
      </c>
      <c r="B181" s="65"/>
      <c r="C181" s="66"/>
      <c r="D181" s="207" t="s">
        <v>140</v>
      </c>
      <c r="E181" s="207" t="s">
        <v>142</v>
      </c>
      <c r="F181" s="67"/>
      <c r="G181" s="67"/>
      <c r="H181" s="67"/>
      <c r="I181" s="68"/>
      <c r="J181" s="69"/>
      <c r="K181" s="68"/>
      <c r="L181" s="68"/>
      <c r="M181" s="68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1"/>
      <c r="AJ181" s="72"/>
      <c r="AK181" s="72"/>
      <c r="AL181" s="72"/>
      <c r="AM181" s="72"/>
      <c r="AN181" s="72"/>
      <c r="AO181" s="73"/>
      <c r="AP181" s="88">
        <f t="shared" si="34"/>
      </c>
      <c r="AR181" s="28">
        <f t="shared" si="29"/>
      </c>
      <c r="AS181" s="95">
        <f>IF(J181="",COUNTA(AJ181:AO181),COUNTA(N181:AO181))</f>
        <v>0</v>
      </c>
      <c r="AT181" s="8">
        <f t="shared" si="28"/>
      </c>
      <c r="AU181" s="6">
        <f t="shared" si="23"/>
      </c>
      <c r="AV181" s="6">
        <f t="shared" si="24"/>
      </c>
      <c r="AW181" s="22">
        <f>IF(F181="","",AX2-J181)</f>
      </c>
      <c r="AY181" s="1"/>
      <c r="AZ181" s="1"/>
      <c r="BA181" s="1"/>
      <c r="BB181" s="1"/>
      <c r="BC181" s="1"/>
    </row>
    <row r="182" spans="1:41" ht="13.5" thickTop="1">
      <c r="A182" s="1"/>
      <c r="B182" s="1"/>
      <c r="C182" s="15"/>
      <c r="D182" s="15"/>
      <c r="E182" s="15"/>
      <c r="F182" s="90"/>
      <c r="G182" s="16"/>
      <c r="H182" s="16"/>
      <c r="I182" s="15"/>
      <c r="J182" s="15"/>
      <c r="K182" s="15"/>
      <c r="L182" s="15"/>
      <c r="M182" s="15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ht="12.75">
      <c r="A183" s="1"/>
      <c r="B183" s="1"/>
      <c r="C183" s="15"/>
      <c r="D183" s="15"/>
      <c r="E183" s="15"/>
      <c r="F183" s="90"/>
      <c r="G183" s="16"/>
      <c r="H183" s="16"/>
      <c r="I183" s="15"/>
      <c r="J183" s="15"/>
      <c r="K183" s="15"/>
      <c r="L183" s="15"/>
      <c r="M183" s="15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ht="12.75">
      <c r="A184" s="1"/>
      <c r="B184" s="1"/>
      <c r="C184" s="15"/>
      <c r="D184" s="15"/>
      <c r="E184" s="15"/>
      <c r="F184" s="90"/>
      <c r="G184" s="16"/>
      <c r="H184" s="16"/>
      <c r="I184" s="15"/>
      <c r="J184" s="15"/>
      <c r="K184" s="15"/>
      <c r="L184" s="15"/>
      <c r="M184" s="15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3:41" ht="12.75">
      <c r="C185" s="15"/>
      <c r="D185" s="15"/>
      <c r="E185" s="15"/>
      <c r="F185" s="90"/>
      <c r="G185" s="16"/>
      <c r="H185" s="16"/>
      <c r="I185" s="15"/>
      <c r="J185" s="15"/>
      <c r="K185" s="15"/>
      <c r="L185" s="15"/>
      <c r="M185" s="15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3:41" ht="12.75">
      <c r="C186" s="15"/>
      <c r="D186" s="15"/>
      <c r="E186" s="15"/>
      <c r="F186" s="90"/>
      <c r="G186" s="16"/>
      <c r="H186" s="16"/>
      <c r="I186" s="15"/>
      <c r="J186" s="15"/>
      <c r="K186" s="15"/>
      <c r="L186" s="15"/>
      <c r="M186" s="15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3:41" ht="12.75">
      <c r="C187" s="15"/>
      <c r="D187" s="15"/>
      <c r="E187" s="15"/>
      <c r="F187" s="90"/>
      <c r="G187" s="16"/>
      <c r="H187" s="16"/>
      <c r="I187" s="15"/>
      <c r="J187" s="15"/>
      <c r="K187" s="15"/>
      <c r="L187" s="15"/>
      <c r="M187" s="15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3:41" ht="12.75">
      <c r="C188" s="15"/>
      <c r="D188" s="15"/>
      <c r="E188" s="15"/>
      <c r="F188" s="90"/>
      <c r="G188" s="16"/>
      <c r="H188" s="16"/>
      <c r="I188" s="15"/>
      <c r="J188" s="15"/>
      <c r="K188" s="15"/>
      <c r="L188" s="15"/>
      <c r="M188" s="15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3:41" ht="12.75">
      <c r="C189" s="15"/>
      <c r="D189" s="15"/>
      <c r="E189" s="15"/>
      <c r="F189" s="90"/>
      <c r="G189" s="16"/>
      <c r="H189" s="16"/>
      <c r="I189" s="15"/>
      <c r="J189" s="15"/>
      <c r="K189" s="15"/>
      <c r="L189" s="15"/>
      <c r="M189" s="15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3:41" ht="12.75">
      <c r="C190" s="15"/>
      <c r="D190" s="15"/>
      <c r="E190" s="15"/>
      <c r="F190" s="90"/>
      <c r="G190" s="16"/>
      <c r="H190" s="16"/>
      <c r="I190" s="15"/>
      <c r="J190" s="15"/>
      <c r="K190" s="15"/>
      <c r="L190" s="15"/>
      <c r="M190" s="15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3:41" ht="12.75">
      <c r="C191" s="15"/>
      <c r="D191" s="15"/>
      <c r="E191" s="15"/>
      <c r="F191" s="90"/>
      <c r="G191" s="16"/>
      <c r="H191" s="16"/>
      <c r="I191" s="15"/>
      <c r="J191" s="15"/>
      <c r="K191" s="15"/>
      <c r="L191" s="15"/>
      <c r="M191" s="15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3:41" ht="12.75">
      <c r="C192" s="15"/>
      <c r="D192" s="15"/>
      <c r="E192" s="15"/>
      <c r="F192" s="90"/>
      <c r="G192" s="16"/>
      <c r="H192" s="16"/>
      <c r="I192" s="15"/>
      <c r="J192" s="15"/>
      <c r="K192" s="15"/>
      <c r="L192" s="15"/>
      <c r="M192" s="15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3:41" ht="12.75">
      <c r="C193" s="15"/>
      <c r="D193" s="15"/>
      <c r="E193" s="15"/>
      <c r="F193" s="90"/>
      <c r="G193" s="16"/>
      <c r="H193" s="16"/>
      <c r="I193" s="15"/>
      <c r="J193" s="15"/>
      <c r="K193" s="15"/>
      <c r="L193" s="15"/>
      <c r="M193" s="15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3:41" ht="12.75">
      <c r="C194" s="15"/>
      <c r="D194" s="15"/>
      <c r="E194" s="15"/>
      <c r="F194" s="90"/>
      <c r="G194" s="16"/>
      <c r="H194" s="16"/>
      <c r="I194" s="15"/>
      <c r="J194" s="15"/>
      <c r="K194" s="15"/>
      <c r="L194" s="15"/>
      <c r="M194" s="15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3:41" ht="12.75">
      <c r="C195" s="15"/>
      <c r="D195" s="15"/>
      <c r="E195" s="15"/>
      <c r="F195" s="90"/>
      <c r="G195" s="16"/>
      <c r="H195" s="16"/>
      <c r="I195" s="15"/>
      <c r="J195" s="15"/>
      <c r="K195" s="15"/>
      <c r="L195" s="15"/>
      <c r="M195" s="15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3:41" ht="12.75">
      <c r="C196" s="15"/>
      <c r="D196" s="15"/>
      <c r="E196" s="15"/>
      <c r="F196" s="90"/>
      <c r="G196" s="16"/>
      <c r="H196" s="16"/>
      <c r="I196" s="15"/>
      <c r="J196" s="15"/>
      <c r="K196" s="15"/>
      <c r="L196" s="15"/>
      <c r="M196" s="15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3:41" ht="12.75">
      <c r="C197" s="15"/>
      <c r="D197" s="15"/>
      <c r="E197" s="15"/>
      <c r="F197" s="90"/>
      <c r="G197" s="16"/>
      <c r="H197" s="16"/>
      <c r="I197" s="15"/>
      <c r="J197" s="15"/>
      <c r="K197" s="15"/>
      <c r="L197" s="15"/>
      <c r="M197" s="15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3:41" ht="12.75">
      <c r="C198" s="15"/>
      <c r="D198" s="15"/>
      <c r="E198" s="15"/>
      <c r="F198" s="90"/>
      <c r="G198" s="16"/>
      <c r="H198" s="16"/>
      <c r="I198" s="15"/>
      <c r="J198" s="15"/>
      <c r="K198" s="15"/>
      <c r="L198" s="15"/>
      <c r="M198" s="15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3:41" ht="12.75">
      <c r="C199" s="15"/>
      <c r="D199" s="15"/>
      <c r="E199" s="15"/>
      <c r="F199" s="90"/>
      <c r="G199" s="16"/>
      <c r="H199" s="16"/>
      <c r="I199" s="15"/>
      <c r="J199" s="15"/>
      <c r="K199" s="15"/>
      <c r="L199" s="15"/>
      <c r="M199" s="15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3:41" ht="12.75">
      <c r="C200" s="15"/>
      <c r="D200" s="15"/>
      <c r="E200" s="15"/>
      <c r="F200" s="90"/>
      <c r="G200" s="16"/>
      <c r="H200" s="16"/>
      <c r="I200" s="15"/>
      <c r="J200" s="15"/>
      <c r="K200" s="15"/>
      <c r="L200" s="15"/>
      <c r="M200" s="15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3:41" ht="12.75">
      <c r="C201" s="1"/>
      <c r="D201" s="1"/>
      <c r="E201" s="1"/>
      <c r="F201" s="9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3:41" ht="12.75">
      <c r="C202" s="1"/>
      <c r="D202" s="1"/>
      <c r="E202" s="1"/>
      <c r="F202" s="9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</sheetData>
  <sheetProtection selectLockedCells="1"/>
  <mergeCells count="39">
    <mergeCell ref="AY2:BC2"/>
    <mergeCell ref="AJ6:AO6"/>
    <mergeCell ref="AJ7:AO7"/>
    <mergeCell ref="BB3:BC7"/>
    <mergeCell ref="AY9:BA9"/>
    <mergeCell ref="AY8:BA8"/>
    <mergeCell ref="AY3:BA7"/>
    <mergeCell ref="N8:AO8"/>
    <mergeCell ref="BB8:BC8"/>
    <mergeCell ref="N1:AP1"/>
    <mergeCell ref="N2:AP2"/>
    <mergeCell ref="N3:AP3"/>
    <mergeCell ref="N4:AP4"/>
    <mergeCell ref="AR1:BC1"/>
    <mergeCell ref="AT8:AW8"/>
    <mergeCell ref="AX3:AX10"/>
    <mergeCell ref="AT9:AV9"/>
    <mergeCell ref="AR2:AW2"/>
    <mergeCell ref="BB9:BC9"/>
    <mergeCell ref="G8:L8"/>
    <mergeCell ref="M8:M9"/>
    <mergeCell ref="G6:M6"/>
    <mergeCell ref="AR8:AS8"/>
    <mergeCell ref="C2:G2"/>
    <mergeCell ref="I7:M7"/>
    <mergeCell ref="N6:X6"/>
    <mergeCell ref="Y6:AI6"/>
    <mergeCell ref="N7:X7"/>
    <mergeCell ref="Y7:AI7"/>
    <mergeCell ref="C3:G3"/>
    <mergeCell ref="AR3:AW7"/>
    <mergeCell ref="B10:C10"/>
    <mergeCell ref="G9:J9"/>
    <mergeCell ref="K9:L9"/>
    <mergeCell ref="C4:G4"/>
    <mergeCell ref="A1:B4"/>
    <mergeCell ref="A6:C8"/>
    <mergeCell ref="A9:C9"/>
    <mergeCell ref="C1:G1"/>
  </mergeCells>
  <conditionalFormatting sqref="AP11:AP181">
    <cfRule type="cellIs" priority="2" dxfId="9" operator="equal">
      <formula>0</formula>
    </cfRule>
    <cfRule type="expression" priority="7" dxfId="10">
      <formula>AP11&lt;&gt;AS11</formula>
    </cfRule>
    <cfRule type="expression" priority="8" dxfId="11">
      <formula>AR11=1</formula>
    </cfRule>
  </conditionalFormatting>
  <conditionalFormatting sqref="A9:E9">
    <cfRule type="cellIs" priority="11" dxfId="10" operator="greaterThan">
      <formula>0</formula>
    </cfRule>
  </conditionalFormatting>
  <conditionalFormatting sqref="AR11:AR181">
    <cfRule type="cellIs" priority="10" dxfId="5" operator="greaterThan">
      <formula>0</formula>
    </cfRule>
  </conditionalFormatting>
  <conditionalFormatting sqref="A6:E8">
    <cfRule type="expression" priority="19" dxfId="12">
      <formula>IF(SUM($AR$11:$AR$181)&gt;0,TRUE,0)</formula>
    </cfRule>
  </conditionalFormatting>
  <conditionalFormatting sqref="J11:J181">
    <cfRule type="expression" priority="5" dxfId="2">
      <formula>AR11=1</formula>
    </cfRule>
  </conditionalFormatting>
  <conditionalFormatting sqref="L11:L181">
    <cfRule type="expression" priority="4" dxfId="2">
      <formula>AR11=1</formula>
    </cfRule>
  </conditionalFormatting>
  <conditionalFormatting sqref="C11:C181">
    <cfRule type="duplicateValues" priority="3" dxfId="0" stopIfTrue="1">
      <formula>AND(COUNTIF($C$11:$C$181,C11)&gt;1,NOT(ISBLANK(C11)))</formula>
    </cfRule>
  </conditionalFormatting>
  <dataValidations count="22">
    <dataValidation errorStyle="information" type="whole" allowBlank="1" showInputMessage="1" showErrorMessage="1" errorTitle="PROBABILE ERRORE INSERIMENTO" error="TEMPO NON CONGRUO CON LA GARA&#10; OPPURE INSERIMENTO DATI ERRATI&#10;&#10; PER SENZA TEMPO (ST) SCEGLIERE &quot;OK&quot;&#10;&#10;LEGGERE LE NOTE 5 E 6 IN TESTA MODULO" sqref="T11:T181">
      <formula1>100000</formula1>
      <formula2>590000</formula2>
    </dataValidation>
    <dataValidation errorStyle="warning" type="textLength" operator="equal" allowBlank="1" showErrorMessage="1" errorTitle="Errore inserimento dati!!" error="Inserire solo tre caratteri per la nazionalità.&#10;               Es: Italia --&gt;  ITA&#10;        ---  Vedi nota numero 4  ---" sqref="K12:K41 K43:K181">
      <formula1>3</formula1>
    </dataValidation>
    <dataValidation errorStyle="warning" type="whole" allowBlank="1" showInputMessage="1" showErrorMessage="1" promptTitle=" Informazioni di compilazione!!" prompt="Inserire parte numerica del codice.&#10;Es: MAR-2356 --&gt;2356 senza SEGNI&#10;     --- Vedi note numero 1 ---" errorTitle="Inserimento errato!!!" error="Inserire solo la parte numerica del codice: in MAR-12356 inserire 12356&#10;             --- Vedi nota 1 ---" sqref="C42">
      <formula1>0</formula1>
      <formula2>999999</formula2>
    </dataValidation>
    <dataValidation type="textLength" operator="equal" allowBlank="1" showInputMessage="1" showErrorMessage="1" promptTitle=" Informazioni di compilazione!!" prompt="Inserire parte alfabetica del codice.&#10;Es: MAR-2356 --&gt;MAR senza SEGNI&#10;     --- Vedi note numero 1 ---" errorTitle="Errore di compilazione!!" error="Inserire solo la parte alfabetica del codice SENZA SEGNI.&#10;La parte numerica nella cella accanto." sqref="B42">
      <formula1>3</formula1>
    </dataValidation>
    <dataValidation errorStyle="warning" type="textLength" operator="equal" allowBlank="1" showErrorMessage="1" promptTitle=" Informazioni di compilazione!!" prompt=" Inserire la parte alfabetica del codici:&#10;        in MAR-2356 scrivere MAR &#10;        --- Vedi note numero 1 ---" errorTitle="Errore di compilazione!!" error="Inserire solo la parte alfabetica del codice SENZA SEGNI.&#10;La parte numerica nella cella accanto." sqref="B12:B41 B43:B181">
      <formula1>3</formula1>
    </dataValidation>
    <dataValidation errorStyle="warning" type="whole" allowBlank="1" showErrorMessage="1" errorTitle="Errore di inserimento!!!" error="Inserire solo la parte numerica del codice: in MAR-12356 inserire 12356&#10;             --- Vedi nota 2 ---" sqref="C12:C41 C43:C181">
      <formula1>0</formula1>
      <formula2>999999</formula2>
    </dataValidation>
    <dataValidation errorStyle="warning" type="textLength" operator="equal" allowBlank="1" showInputMessage="1" showErrorMessage="1" promptTitle="Compilazione FACOLTATIVA!!" prompt="Inserire solo tre caratteri per la nazionalità. Es: Italia --&gt;  ITA&#10;  ---  Vedi nota numero 3  ---" errorTitle="Errore inserimento dati!!" error="Inserire solo tre caratteri per la nazionalità.&#10;               Es: Italia --&gt;  ITA&#10;        ---  Vedi nota numero 3  ---" sqref="K42">
      <formula1>3</formula1>
    </dataValidation>
    <dataValidation errorStyle="information" type="whole" allowBlank="1" showErrorMessage="1" errorTitle="PROBABILE ERRORE INSERIMENTO" error="TEMPO NON CONGRUO CON LA GARA&#10; OPPURE INSERIMENTO DATI ERRATI&#10;&#10; PER SENZA TEMPO (ST) SCEGLIERE &quot;OK&quot;&#10;&#10;LEGGERE LE NOTE 5 E 6 IN TESTA MODULO" sqref="AF11:AF181 AH11:AH181 Q11:Q181 X11:X181 AB11:AB181 AJ11:AJ181 AL11:AL181">
      <formula1>12000</formula1>
      <formula2>60000</formula2>
    </dataValidation>
    <dataValidation errorStyle="information" type="whole" allowBlank="1" showErrorMessage="1" errorTitle="PROBABILE ERRORE INSERIMENTO" error="TEMPO NON CONGRUO CON LA GARA&#10; OPPURE INSERIMENTO DATI ERRATI&#10;&#10; PER SENZA TEMPO (ST) SCEGLIERE &quot;OK&quot;&#10;&#10;LEGGERE LE NOTE 5 E 6 IN TESTA MODULO" sqref="R11:R181 AI11:AI181 AK11:AK181 AM11:AM181">
      <formula1>24000</formula1>
      <formula2>120000</formula2>
    </dataValidation>
    <dataValidation errorStyle="information" type="whole" allowBlank="1" showInputMessage="1" showErrorMessage="1" errorTitle="PROBABILE ERRORE INSERIMENTO" error="TEMPO NON CONGRUO CON LA GARA&#10; OPPURE INSERIMENTO DATI ERRATI&#10;&#10; PER SENZA TEMPO (ST) SCEGLIERE &quot;OK&quot;&#10;&#10;LEGGERE LE NOTE 5 E 6 IN TESTA MODULO" sqref="S11:S181">
      <formula1>52000</formula1>
      <formula2>200000</formula2>
    </dataValidation>
    <dataValidation type="list" allowBlank="1" showErrorMessage="1" errorTitle="CODICE CATEGORIA ERRATO" error="VERIFICARE CORRISPONDENZA CON TABELLA CATEGORIE" sqref="L12:L41 L43:L181">
      <formula1>$N$5:$AF$5</formula1>
    </dataValidation>
    <dataValidation type="list" allowBlank="1" showErrorMessage="1" errorTitle="Errore inserimento!" error="Inserier solo F per femmina&#10;o M per maschio" sqref="I11:I181">
      <formula1>$AG$5:$AI$5</formula1>
    </dataValidation>
    <dataValidation errorStyle="information" type="whole" allowBlank="1" showErrorMessage="1" errorTitle="PROBABILE ERRORE INSERIMENTO" error="TEMPO NON CONGRUO CON LA GARA&#10; OPPURE INSERIMENTO DATI ERRATI&#10;&#10; PER SENZA TEMPO (ST) SCEGLIERE &quot;OK&quot;&#10;&#10;LEGGERE LE NOTE 5 E 6 IN TESTA MODULO" sqref="AC11:AC181 U11:U181 Y11:Y181 N11:N181">
      <formula1>1000</formula1>
      <formula2>10000</formula2>
    </dataValidation>
    <dataValidation errorStyle="information" type="whole" allowBlank="1" showErrorMessage="1" errorTitle="PROBABILE ERRORE INSERIMENTO" error="TEMPO NON CONGRUO CON LA GARA&#10; OPPURE INSERIMENTO DATI ERRATI&#10;&#10; PER SENZA TEMPO (ST) SCEGLIERE &quot;OK&quot;&#10;&#10;LEGGERE LE NOTE 5 E 6 IN TESTA MODULO" sqref="Z11:Z181 AD11:AD181 O11:O181 V11:V181">
      <formula1>2000</formula1>
      <formula2>13000</formula2>
    </dataValidation>
    <dataValidation errorStyle="information" type="whole" allowBlank="1" showErrorMessage="1" errorTitle="PROBABILE ERRORE INSERIMENTO" error="TEMPO NON CONGRUO CON LA GARA&#10; OPPURE INSERIMENTO DATI ERRATI&#10;&#10; PER SENZA TEMPO (ST) SCEGLIERE &quot;OK&quot;&#10;&#10;LEGGERE LE NOTE 5 E 6 IN TESTA MODULO" sqref="P11:P181 AG11:AG181 AE11:AE181 AA11:AA181 W11:W181 AN11:AO181">
      <formula1>4000</formula1>
      <formula2>40000</formula2>
    </dataValidation>
    <dataValidation type="list" allowBlank="1" showInputMessage="1" showErrorMessage="1" promptTitle="INSERIRE CODICE CATEGORIA" prompt="&lt;&lt; VEDI NOTA 4 &gt;&gt;" errorTitle="CODICE CATEGORIA ERRATO" error="VERIFICARE CORRISPONDENZA CON PUNTO &quot; 4 &quot; DELLE NOTE" sqref="L42">
      <formula1>Categorie</formula1>
    </dataValidation>
    <dataValidation errorStyle="warning" type="textLength" operator="equal" allowBlank="1" showInputMessage="1" showErrorMessage="1" promptTitle="INSERIRE SOLO PARTE ALFABETICA" errorTitle="INSERIRE SOLO PARTE ALFABETICA" error="LA PARTE NUMERICA VA NELLA CELLA ACCANTO" sqref="G7:H7">
      <formula1>3</formula1>
    </dataValidation>
    <dataValidation type="list" allowBlank="1" showInputMessage="1" showErrorMessage="1" promptTitle="INSERIRE CODICE CATEGORIA" prompt="&lt;&lt; VEDI TABELLA CATEGORIE &gt;&gt;" errorTitle="CODICE CATEGORIA ERRATO" error="VERIFICARE CORRISPONDENZA CON TABELLA CATEGORIE" sqref="L11">
      <formula1>$N$5:$AF$5</formula1>
    </dataValidation>
    <dataValidation type="textLength" operator="equal" allowBlank="1" showInputMessage="1" showErrorMessage="1" promptTitle=" Informazioni di compilazione!!" prompt="Inserire parte alfabetica del codice.&#10;Es: MAR-2356 --&gt;MAR senza SEGNI&#10;     --- Vedi note numero 2 ---" errorTitle="Errore di compilazione!!" error="Inserire solo la parte alfabetica del codice SENZA SEGNI.&#10;La parte numerica nella cella accanto." sqref="B11">
      <formula1>3</formula1>
    </dataValidation>
    <dataValidation errorStyle="warning" type="whole" allowBlank="1" showInputMessage="1" showErrorMessage="1" promptTitle=" Informazioni di compilazione!!" prompt="Inserire parte numerica del codice.&#10;Es: MAR-2356 --&gt;2356 senza SEGNI&#10;     --- Vedi note numero 2 ---" errorTitle="Inserimento errato!!!" error="Inserire solo la parte numerica del codice: in MAR-12356 inserire 12356&#10;             --- Vedi nota 1 ---" sqref="C11">
      <formula1>0</formula1>
      <formula2>999999</formula2>
    </dataValidation>
    <dataValidation errorStyle="warning" type="textLength" operator="equal" allowBlank="1" showInputMessage="1" showErrorMessage="1" promptTitle="Compilazione FACOLTATIVA!!" prompt="Inserire solo tre caratteri per la nazionalità. Es: Italia --&gt;  ITA&#10;  ---  Vedi nota numero 4  ---" errorTitle="Errore inserimento dati!!" error="Inserire solo tre caratteri per la nazionalità.&#10;               Es: Italia --&gt;  ITA&#10;        ---  Vedi nota numero 4  ---" sqref="K11">
      <formula1>3</formula1>
    </dataValidation>
    <dataValidation errorStyle="warning" type="whole" allowBlank="1" showInputMessage="1" showErrorMessage="1" promptTitle="Note Inserimento" prompt="inserire solo le 4 cifre&#10;dell'anno.&#10;Vedi nota --3--" errorTitle="Probabile errore inserimento" error="Controllare che il dato inserito sia corrispondente alla nota --3--" sqref="J11:J181">
      <formula1>YEAR(TODAY())-100</formula1>
      <formula2>YEAR(TODAY())-2</formula2>
    </dataValidation>
  </dataValidations>
  <printOptions/>
  <pageMargins left="0.11811023622047245" right="0" top="1.0236220472440944" bottom="0.31496062992125984" header="0.15748031496062992" footer="0"/>
  <pageSetup fitToHeight="4" fitToWidth="1" orientation="landscape" paperSize="9" scale="42" r:id="rId4"/>
  <headerFooter alignWithMargins="0">
    <oddHeader>&amp;L&amp;G&amp;C&amp;"Arial,Grassetto"&amp;12MODULO ISCRIZIONI</oddHeader>
    <oddFooter>&amp;CElaborazione dati a cura della Federazione Cronometristi Italiana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F.I.Cr.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Iscrizioni</dc:title>
  <dc:subject>Modulo Iscrizioni</dc:subject>
  <dc:creator>Cristian Roberti</dc:creator>
  <cp:keywords>ficr</cp:keywords>
  <dc:description>Vers. 2016-08</dc:description>
  <cp:lastModifiedBy>rober</cp:lastModifiedBy>
  <cp:lastPrinted>2020-01-13T16:56:42Z</cp:lastPrinted>
  <dcterms:created xsi:type="dcterms:W3CDTF">2008-01-25T23:33:31Z</dcterms:created>
  <dcterms:modified xsi:type="dcterms:W3CDTF">2020-09-16T12:12:19Z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gomento">
    <vt:lpwstr>CronosPU</vt:lpwstr>
  </property>
  <property fmtid="{D5CDD505-2E9C-101B-9397-08002B2CF9AE}" pid="3" name="Riferimento">
    <vt:lpwstr>CronosPU</vt:lpwstr>
  </property>
  <property fmtid="{D5CDD505-2E9C-101B-9397-08002B2CF9AE}" pid="4" name="Autore">
    <vt:lpwstr>CronosPU</vt:lpwstr>
  </property>
</Properties>
</file>